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72" windowWidth="15480" windowHeight="8280" activeTab="1"/>
  </bookViews>
  <sheets>
    <sheet name="Прил 1" sheetId="7" r:id="rId1"/>
    <sheet name="Сводный рейтинг" sheetId="9" r:id="rId2"/>
    <sheet name="Результаты анализа качества" sheetId="8" r:id="rId3"/>
    <sheet name="Макс оценка" sheetId="10" r:id="rId4"/>
  </sheets>
  <definedNames>
    <definedName name="_xlnm.Print_Titles" localSheetId="0">'Прил 1'!$4:$6</definedName>
    <definedName name="_xlnm.Print_Area" localSheetId="0">'Прил 1'!$A$1:$O$77</definedName>
    <definedName name="_xlnm.Print_Area" localSheetId="2">'Результаты анализа качества'!$A$1:$H$37</definedName>
  </definedNames>
  <calcPr calcId="145621"/>
</workbook>
</file>

<file path=xl/calcChain.xml><?xml version="1.0" encoding="utf-8"?>
<calcChain xmlns="http://schemas.openxmlformats.org/spreadsheetml/2006/main">
  <c r="O60" i="7" l="1"/>
  <c r="O67" i="7" l="1"/>
  <c r="O66" i="7" s="1"/>
  <c r="O51" i="7"/>
  <c r="O28" i="7"/>
  <c r="O22" i="7"/>
  <c r="O19" i="7"/>
  <c r="O8" i="7"/>
  <c r="S5" i="10" l="1"/>
  <c r="S6" i="10"/>
  <c r="S7" i="10"/>
  <c r="S8" i="10"/>
  <c r="S9" i="10"/>
  <c r="S10" i="10"/>
  <c r="S11" i="10"/>
  <c r="S12" i="10"/>
  <c r="S13" i="10"/>
  <c r="S4" i="10"/>
  <c r="J71" i="7" l="1"/>
  <c r="E13" i="9" s="1"/>
  <c r="F71" i="7"/>
  <c r="E9" i="9" s="1"/>
  <c r="G71" i="7"/>
  <c r="N71" i="7"/>
  <c r="E17" i="9" s="1"/>
  <c r="M71" i="7"/>
  <c r="E16" i="9" s="1"/>
  <c r="L71" i="7"/>
  <c r="E15" i="9" s="1"/>
  <c r="K71" i="7"/>
  <c r="E14" i="9" s="1"/>
  <c r="I71" i="7"/>
  <c r="E12" i="9" s="1"/>
  <c r="H71" i="7"/>
  <c r="E11" i="9" s="1"/>
  <c r="E71" i="7"/>
  <c r="E12" i="7"/>
  <c r="E8" i="7"/>
  <c r="E8" i="9" l="1"/>
  <c r="O71" i="7"/>
  <c r="E10" i="9"/>
  <c r="N55" i="7"/>
  <c r="N54" i="7" s="1"/>
  <c r="M55" i="7"/>
  <c r="M54" i="7" s="1"/>
  <c r="L55" i="7"/>
  <c r="L54" i="7" s="1"/>
  <c r="K55" i="7"/>
  <c r="K54" i="7" s="1"/>
  <c r="J55" i="7"/>
  <c r="J54" i="7" s="1"/>
  <c r="I55" i="7"/>
  <c r="I54" i="7" s="1"/>
  <c r="H55" i="7"/>
  <c r="H54" i="7" s="1"/>
  <c r="G55" i="7"/>
  <c r="G54" i="7" s="1"/>
  <c r="F55" i="7"/>
  <c r="F54" i="7" s="1"/>
  <c r="E55" i="7"/>
  <c r="F39" i="7"/>
  <c r="N51" i="7"/>
  <c r="M51" i="7"/>
  <c r="L51" i="7"/>
  <c r="K51" i="7"/>
  <c r="J51" i="7"/>
  <c r="I51" i="7"/>
  <c r="H51" i="7"/>
  <c r="G51" i="7"/>
  <c r="F51" i="7"/>
  <c r="E51" i="7"/>
  <c r="E47" i="7"/>
  <c r="O47" i="7" s="1"/>
  <c r="O46" i="7" s="1"/>
  <c r="F47" i="7"/>
  <c r="G47" i="7"/>
  <c r="H47" i="7"/>
  <c r="I47" i="7"/>
  <c r="J47" i="7"/>
  <c r="K47" i="7"/>
  <c r="L47" i="7"/>
  <c r="M47" i="7"/>
  <c r="N47" i="7"/>
  <c r="N43" i="7"/>
  <c r="M43" i="7"/>
  <c r="L43" i="7"/>
  <c r="K43" i="7"/>
  <c r="J43" i="7"/>
  <c r="I43" i="7"/>
  <c r="H43" i="7"/>
  <c r="G43" i="7"/>
  <c r="F43" i="7"/>
  <c r="O43" i="7" s="1"/>
  <c r="E43" i="7"/>
  <c r="N39" i="7"/>
  <c r="M39" i="7"/>
  <c r="L39" i="7"/>
  <c r="J39" i="7"/>
  <c r="I39" i="7"/>
  <c r="H39" i="7"/>
  <c r="G39" i="7"/>
  <c r="E39" i="7"/>
  <c r="E60" i="7"/>
  <c r="F60" i="7"/>
  <c r="G60" i="7"/>
  <c r="H60" i="7"/>
  <c r="I60" i="7"/>
  <c r="J60" i="7"/>
  <c r="K60" i="7"/>
  <c r="L60" i="7"/>
  <c r="M60" i="7"/>
  <c r="N60" i="7"/>
  <c r="E63" i="7"/>
  <c r="F63" i="7"/>
  <c r="G63" i="7"/>
  <c r="H63" i="7"/>
  <c r="I63" i="7"/>
  <c r="J63" i="7"/>
  <c r="K63" i="7"/>
  <c r="L63" i="7"/>
  <c r="M63" i="7"/>
  <c r="N63" i="7"/>
  <c r="O39" i="7" l="1"/>
  <c r="O38" i="7" s="1"/>
  <c r="E38" i="7"/>
  <c r="O55" i="7"/>
  <c r="C21" i="8"/>
  <c r="O63" i="7"/>
  <c r="E54" i="7"/>
  <c r="O54" i="7" s="1"/>
  <c r="C23" i="8"/>
  <c r="C20" i="8"/>
  <c r="K59" i="7"/>
  <c r="E59" i="7"/>
  <c r="N46" i="7"/>
  <c r="J46" i="7"/>
  <c r="F46" i="7"/>
  <c r="L46" i="7"/>
  <c r="H46" i="7"/>
  <c r="F38" i="7"/>
  <c r="E46" i="7"/>
  <c r="G38" i="7"/>
  <c r="K38" i="7"/>
  <c r="M38" i="7"/>
  <c r="I46" i="7"/>
  <c r="M46" i="7"/>
  <c r="K46" i="7"/>
  <c r="G46" i="7"/>
  <c r="I38" i="7"/>
  <c r="H38" i="7"/>
  <c r="G59" i="7"/>
  <c r="J38" i="7"/>
  <c r="N38" i="7"/>
  <c r="L38" i="7"/>
  <c r="C18" i="8"/>
  <c r="N59" i="7"/>
  <c r="J59" i="7"/>
  <c r="F59" i="7"/>
  <c r="L59" i="7"/>
  <c r="H59" i="7"/>
  <c r="M59" i="7"/>
  <c r="I59" i="7"/>
  <c r="C26" i="8" l="1"/>
  <c r="O59" i="7"/>
  <c r="C17" i="8"/>
  <c r="C25" i="8"/>
  <c r="N12" i="7"/>
  <c r="M12" i="7"/>
  <c r="L12" i="7"/>
  <c r="K12" i="7"/>
  <c r="J12" i="7"/>
  <c r="I12" i="7"/>
  <c r="O12" i="7" s="1"/>
  <c r="H12" i="7"/>
  <c r="G12" i="7"/>
  <c r="F12" i="7"/>
  <c r="C9" i="8" l="1"/>
  <c r="M67" i="7"/>
  <c r="M66" i="7" s="1"/>
  <c r="M31" i="7"/>
  <c r="M28" i="7"/>
  <c r="M25" i="7"/>
  <c r="O25" i="7" s="1"/>
  <c r="M22" i="7"/>
  <c r="M19" i="7"/>
  <c r="M15" i="7"/>
  <c r="M8" i="7"/>
  <c r="L67" i="7"/>
  <c r="L66" i="7" s="1"/>
  <c r="L31" i="7"/>
  <c r="L28" i="7"/>
  <c r="L25" i="7"/>
  <c r="L22" i="7"/>
  <c r="L19" i="7"/>
  <c r="L15" i="7"/>
  <c r="L8" i="7"/>
  <c r="N8" i="7"/>
  <c r="N15" i="7"/>
  <c r="N19" i="7"/>
  <c r="N22" i="7"/>
  <c r="N25" i="7"/>
  <c r="N28" i="7"/>
  <c r="N31" i="7"/>
  <c r="N67" i="7"/>
  <c r="N66" i="7" s="1"/>
  <c r="E25" i="7"/>
  <c r="F67" i="7"/>
  <c r="F66" i="7" s="1"/>
  <c r="G67" i="7"/>
  <c r="H67" i="7"/>
  <c r="H66" i="7" s="1"/>
  <c r="I67" i="7"/>
  <c r="I66" i="7" s="1"/>
  <c r="J67" i="7"/>
  <c r="J66" i="7" s="1"/>
  <c r="K67" i="7"/>
  <c r="K66" i="7" s="1"/>
  <c r="E67" i="7"/>
  <c r="E66" i="7" s="1"/>
  <c r="F31" i="7"/>
  <c r="G31" i="7"/>
  <c r="H31" i="7"/>
  <c r="I31" i="7"/>
  <c r="J31" i="7"/>
  <c r="K31" i="7"/>
  <c r="E31" i="7"/>
  <c r="F28" i="7"/>
  <c r="G28" i="7"/>
  <c r="H28" i="7"/>
  <c r="I28" i="7"/>
  <c r="J28" i="7"/>
  <c r="K28" i="7"/>
  <c r="E28" i="7"/>
  <c r="F15" i="7"/>
  <c r="G15" i="7"/>
  <c r="H15" i="7"/>
  <c r="H7" i="7" s="1"/>
  <c r="I15" i="7"/>
  <c r="J15" i="7"/>
  <c r="K15" i="7"/>
  <c r="E15" i="7"/>
  <c r="J25" i="7"/>
  <c r="K25" i="7"/>
  <c r="F25" i="7"/>
  <c r="G25" i="7"/>
  <c r="H25" i="7"/>
  <c r="I25" i="7"/>
  <c r="F22" i="7"/>
  <c r="H22" i="7"/>
  <c r="H19" i="7"/>
  <c r="H8" i="7"/>
  <c r="I22" i="7"/>
  <c r="K22" i="7"/>
  <c r="J22" i="7"/>
  <c r="G22" i="7"/>
  <c r="E22" i="7"/>
  <c r="K19" i="7"/>
  <c r="J19" i="7"/>
  <c r="I19" i="7"/>
  <c r="G19" i="7"/>
  <c r="F19" i="7"/>
  <c r="E19" i="7"/>
  <c r="K8" i="7"/>
  <c r="J8" i="7"/>
  <c r="I8" i="7"/>
  <c r="G8" i="7"/>
  <c r="F8" i="7"/>
  <c r="O31" i="7" l="1"/>
  <c r="C15" i="8" s="1"/>
  <c r="O15" i="7"/>
  <c r="C10" i="8" s="1"/>
  <c r="G66" i="7"/>
  <c r="E7" i="7"/>
  <c r="E70" i="7" s="1"/>
  <c r="I7" i="7"/>
  <c r="I70" i="7" s="1"/>
  <c r="N7" i="7"/>
  <c r="N70" i="7" s="1"/>
  <c r="K7" i="7"/>
  <c r="K70" i="7" s="1"/>
  <c r="H70" i="7"/>
  <c r="J7" i="7"/>
  <c r="J70" i="7" s="1"/>
  <c r="L7" i="7"/>
  <c r="L70" i="7" s="1"/>
  <c r="F7" i="7"/>
  <c r="G7" i="7"/>
  <c r="G70" i="7" s="1"/>
  <c r="M7" i="7"/>
  <c r="M70" i="7" s="1"/>
  <c r="C11" i="8"/>
  <c r="C13" i="8"/>
  <c r="C14" i="8"/>
  <c r="C12" i="8"/>
  <c r="C8" i="8" l="1"/>
  <c r="O7" i="7"/>
  <c r="C28" i="8"/>
  <c r="F70" i="7"/>
  <c r="O70" i="7" s="1"/>
  <c r="D15" i="9"/>
  <c r="F15" i="9" s="1"/>
  <c r="C15" i="9" s="1"/>
  <c r="D10" i="9"/>
  <c r="F10" i="9" s="1"/>
  <c r="C10" i="9" s="1"/>
  <c r="D11" i="9"/>
  <c r="F11" i="9" s="1"/>
  <c r="C11" i="9" s="1"/>
  <c r="D14" i="9"/>
  <c r="F14" i="9" s="1"/>
  <c r="C14" i="9" s="1"/>
  <c r="D16" i="9"/>
  <c r="F16" i="9" s="1"/>
  <c r="C16" i="9" s="1"/>
  <c r="D13" i="9"/>
  <c r="F13" i="9" s="1"/>
  <c r="C13" i="9" s="1"/>
  <c r="D12" i="9"/>
  <c r="F12" i="9" s="1"/>
  <c r="C12" i="9" s="1"/>
  <c r="D9" i="9" l="1"/>
  <c r="F9" i="9" s="1"/>
  <c r="C9" i="9" s="1"/>
  <c r="D8" i="9"/>
  <c r="F8" i="9" s="1"/>
  <c r="C8" i="9" s="1"/>
  <c r="D17" i="9"/>
  <c r="F17" i="9" s="1"/>
  <c r="C17" i="9" s="1"/>
  <c r="C18" i="9" l="1"/>
</calcChain>
</file>

<file path=xl/sharedStrings.xml><?xml version="1.0" encoding="utf-8"?>
<sst xmlns="http://schemas.openxmlformats.org/spreadsheetml/2006/main" count="225" uniqueCount="180">
  <si>
    <t>Максимальная суммарная оценка по направлению/ оценка по показателю</t>
  </si>
  <si>
    <t>%</t>
  </si>
  <si>
    <t>5</t>
  </si>
  <si>
    <t>Управление культуры</t>
  </si>
  <si>
    <t>Администрация МО</t>
  </si>
  <si>
    <t>Совет МО</t>
  </si>
  <si>
    <t>КСП</t>
  </si>
  <si>
    <t>Наименование направлений оценки, показателей</t>
  </si>
  <si>
    <t>Р1</t>
  </si>
  <si>
    <t>Р2</t>
  </si>
  <si>
    <t>Р3</t>
  </si>
  <si>
    <t>Р4</t>
  </si>
  <si>
    <t>Р5</t>
  </si>
  <si>
    <t>Р6</t>
  </si>
  <si>
    <t>Р7</t>
  </si>
  <si>
    <t>Р8</t>
  </si>
  <si>
    <t>Р9</t>
  </si>
  <si>
    <t>Р10</t>
  </si>
  <si>
    <t>Р11</t>
  </si>
  <si>
    <t>Р12</t>
  </si>
  <si>
    <t>Р13</t>
  </si>
  <si>
    <t>Р14</t>
  </si>
  <si>
    <t>Р15</t>
  </si>
  <si>
    <t>Р16</t>
  </si>
  <si>
    <t>Средняя оценка по показателю (SP)</t>
  </si>
  <si>
    <t>ГРБС, получившие  неудовлетворительную оценку по показателю</t>
  </si>
  <si>
    <t>ГРБС,  получившие лучшую  оценку по показателю</t>
  </si>
  <si>
    <t>ГРБС, к  которым   показатель не применим</t>
  </si>
  <si>
    <t>№  п/п</t>
  </si>
  <si>
    <t>X</t>
  </si>
  <si>
    <t xml:space="preserve">№ п/п </t>
  </si>
  <si>
    <t>Рейтинговая оценка ®</t>
  </si>
  <si>
    <t>Суммарная  оценка качества финансового  менеджмента  (КФМ)</t>
  </si>
  <si>
    <t xml:space="preserve">Максимальная оценка качества финансового менеджмента  (MAX) </t>
  </si>
  <si>
    <t>средний показатель</t>
  </si>
  <si>
    <t xml:space="preserve">РЕЗУЛЬТАТЫ АНАЛИЗА КАЧЕСТВА ФИНАНСОВОГО МЕНЕДЖМЕНТА </t>
  </si>
  <si>
    <t>Управление образования</t>
  </si>
  <si>
    <t>2. Бюджетное планирование и исполнение местного бюджета в части доходов</t>
  </si>
  <si>
    <t>Тыс.руб.</t>
  </si>
  <si>
    <t>Р15≥99%</t>
  </si>
  <si>
    <t>Эффективность использования межбюджетных трансфертов, имеющих целевое назначение, полученных из краевого бюджета</t>
  </si>
  <si>
    <t>Наличие просроченной кредиторской задолженности по расходам</t>
  </si>
  <si>
    <t>УМИЗО</t>
  </si>
  <si>
    <t>Управление архитектуры</t>
  </si>
  <si>
    <t>Финансовое управление</t>
  </si>
  <si>
    <t>Контрольно-счетная палата</t>
  </si>
  <si>
    <t>Управление по муниципальному имуществу и земельным отношениям</t>
  </si>
  <si>
    <t>Управление по физической культуре и спорту</t>
  </si>
  <si>
    <t>Управление по делам молодежи</t>
  </si>
  <si>
    <t>ФУ</t>
  </si>
  <si>
    <t>Упр. архитектуры</t>
  </si>
  <si>
    <t>Упр. образования</t>
  </si>
  <si>
    <t>Упр. культуры</t>
  </si>
  <si>
    <t>Упр. ФКиС</t>
  </si>
  <si>
    <t>Упр. по делам молодежи</t>
  </si>
  <si>
    <t xml:space="preserve">Наименование показателя   </t>
  </si>
  <si>
    <t>Расчет значения показателя (Р)</t>
  </si>
  <si>
    <t>Единица измерения</t>
  </si>
  <si>
    <t>главных распорядителей средств бюджета муниципального образования Славянский район, главных администраторов доходов  (источников финансирования дефицита) бюджета муниципального образования Славянский район (ГРБС)</t>
  </si>
  <si>
    <t>РАСЧЕТ ПОКАЗАТЕЛЕЙ КАЧЕСТВА ФИНАНСОВОГО МЕНЕДЖМЕНТА ГЛАВНЫХ РАСПОРЯДИТЕЛЕЙ СРЕДСТВ БЮДЖЕТА МУНИЦИПАЛЬНОГО ОБРАЗОВАНИЯ СЛАВЯНСКИЙ РАЙОН, ГЛАВНЫХ АДМИНИСТРАТОРОВ ДОХОДОВ (ИСТОЧНИКОВ ФИНАНСИРОВАНИЯ ДЕФИЦИТА) БЮДЖЕТА МУНИЦИПАЛЬНОГО ОБРАЗОВАНИЯ СЛАВЯНСКИЙ РАЙОН</t>
  </si>
  <si>
    <t>Шт.</t>
  </si>
  <si>
    <t>ГРБС</t>
  </si>
  <si>
    <t>№пп</t>
  </si>
  <si>
    <t>Расчет максимально возможной оценки ГРБС</t>
  </si>
  <si>
    <t>Упр. по делам мол.</t>
  </si>
  <si>
    <t>МАХ</t>
  </si>
  <si>
    <t>Показатель (Р)</t>
  </si>
  <si>
    <t>Наименование главного распорядителя средств бюджета муниципального образования Славянский район, главного администратора доходов бюджета муниципального образования Славянский район, главного администратора источников финансировании дефицита бюджета муниципального образования Славянский район</t>
  </si>
  <si>
    <t xml:space="preserve">Оценка среднего уровня качества финансового       
менеджмента главных распорядителей средств бюджета муниципального образования Славянский район, главных администраторов доходов бюджета муниципального образования Славянский район, главных администраторов источников финансировании дефицита бюджета муниципального образования Славянский район(MR)           </t>
  </si>
  <si>
    <t>Уровень качества финансового менеджмен-та по сумме оценок по применимым к ним показателям (Q)</t>
  </si>
  <si>
    <t>1. Управление расходами бюджета муниципального образования Славянский район</t>
  </si>
  <si>
    <t>1.1. Р1 Равномерность осуществления  кассовых расходов</t>
  </si>
  <si>
    <t>Р1&gt;45%</t>
  </si>
  <si>
    <r>
      <t>40%</t>
    </r>
    <r>
      <rPr>
        <sz val="10"/>
        <color indexed="8"/>
        <rFont val="Calibri"/>
        <family val="2"/>
        <charset val="204"/>
      </rPr>
      <t>&lt;</t>
    </r>
    <r>
      <rPr>
        <sz val="10"/>
        <color indexed="8"/>
        <rFont val="Times New Roman"/>
        <family val="1"/>
        <charset val="204"/>
      </rPr>
      <t>Р1≤45%</t>
    </r>
  </si>
  <si>
    <t>1.2. Р2 Эффективность использования межбюджетных трансфертов, имеющих целевое назначение, полученных из краевого бюджета</t>
  </si>
  <si>
    <t>1.3. Р3 Эффективность управления кредиторской задолженностью по расчетам с поставщиками и подрядчиками</t>
  </si>
  <si>
    <t>Р3&lt;0 (снижение Кт задолженности)</t>
  </si>
  <si>
    <t>Р3=0 (Кт задолженность не изменилась)</t>
  </si>
  <si>
    <t>Р3&gt;0 (допущен рост Кт задолженности)</t>
  </si>
  <si>
    <t>Р4 = 0</t>
  </si>
  <si>
    <t>Р4 &gt; 0</t>
  </si>
  <si>
    <t>1.4. Р4 Наличие просроченной кредиторской задолженности по расходам</t>
  </si>
  <si>
    <t>Р5≤10%</t>
  </si>
  <si>
    <t>Р5&gt;10%</t>
  </si>
  <si>
    <t>1.5. Р5 Несоответствие расчетно-платежных документов, представленных в финансовое управление, требованиям бюджетного законодательства Российской Федерации</t>
  </si>
  <si>
    <t>Р6 ≤ 10%</t>
  </si>
  <si>
    <t>Р6 &gt; 10%</t>
  </si>
  <si>
    <t xml:space="preserve">1.7. Р7 Качество планирования расходов     </t>
  </si>
  <si>
    <t>Р7≤15%</t>
  </si>
  <si>
    <t>Р7&gt;15%</t>
  </si>
  <si>
    <t xml:space="preserve">1.8. Р8. Доля неисполненных на конец года бюджетных ассигнований </t>
  </si>
  <si>
    <t>Р8 &lt; 0,5%</t>
  </si>
  <si>
    <t>0,5%&lt;Р8≤ 1%</t>
  </si>
  <si>
    <t>от 1%&lt;Р8≤ 5%</t>
  </si>
  <si>
    <t>5% &lt;Р8≤ 15%</t>
  </si>
  <si>
    <t>15%&lt;Р8≤30%</t>
  </si>
  <si>
    <t>30%&lt;Р8</t>
  </si>
  <si>
    <t>100%≤Р9≤105%</t>
  </si>
  <si>
    <t>Р9&lt;95%</t>
  </si>
  <si>
    <t>2.2. Р10 Качество администрирования доходов по возврату из местного бюджета неиспользованных остатков межбюджетных трансфертов, имеющих целевое назначение (далее - целевых остатков прошлых лет), в краевой бюджет</t>
  </si>
  <si>
    <t>Р10=100%</t>
  </si>
  <si>
    <t>Р10&lt;100%</t>
  </si>
  <si>
    <t>3. Ведение учета и составление бюджетной отчетности</t>
  </si>
  <si>
    <t>3.1. Р11 Степень достоверности бюджетной отчетности</t>
  </si>
  <si>
    <t>Р11=0</t>
  </si>
  <si>
    <t xml:space="preserve">0&lt;Р11&lt;0,1 </t>
  </si>
  <si>
    <t>Р11≥0,1 или Р11≥500 тыс.рублей</t>
  </si>
  <si>
    <t>3.2. Р12 Нарушение требований к бюджетному учету, в том числе к составлению, представлению бюджетной отчетности</t>
  </si>
  <si>
    <t>Р12=0</t>
  </si>
  <si>
    <t>Р12&gt;0</t>
  </si>
  <si>
    <t>4. Исполнение представлений (предписаний) органов муниципального финансового контроля</t>
  </si>
  <si>
    <t>4.1. Р13 Исполнение представлений (предписаний) органов муниципального финансового контроля</t>
  </si>
  <si>
    <t>P13=1</t>
  </si>
  <si>
    <t>0,5≤P13&lt;1</t>
  </si>
  <si>
    <t>P13&lt;0,5</t>
  </si>
  <si>
    <t>5. Организация и осуществление внутреннего финансового аудита</t>
  </si>
  <si>
    <t>5.1. Р14 Качество организации внутреннего финансового аудита</t>
  </si>
  <si>
    <t xml:space="preserve">Р14 – если правовой акт ГА полностью соответствует требованиям </t>
  </si>
  <si>
    <t xml:space="preserve">Р14 – если правовой акт ГА не соответствует хотя бы одному из требований </t>
  </si>
  <si>
    <t xml:space="preserve">5.2. Р15 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 </t>
  </si>
  <si>
    <t>Р15&lt;99%</t>
  </si>
  <si>
    <t>6. Управление активами (имуществом)</t>
  </si>
  <si>
    <t>6.1. Р16 Управление активами (имуществом)</t>
  </si>
  <si>
    <t>Р16 – если нарушений не выявлено</t>
  </si>
  <si>
    <t>Р16 – если нарушения выявлены</t>
  </si>
  <si>
    <t>Суммарная оценка качества финансового менеджмента ГА</t>
  </si>
  <si>
    <t>Максимально возможная оценка ГА</t>
  </si>
  <si>
    <t>Р1≤40%</t>
  </si>
  <si>
    <t>P2&lt;97%</t>
  </si>
  <si>
    <t>Р2≥97%</t>
  </si>
  <si>
    <t>95%≤Р9&lt;100% или Р9&gt;105%</t>
  </si>
  <si>
    <t>Равномерность осуществления  кассовых расходов</t>
  </si>
  <si>
    <t>Эффективность управления кредиторской задолженностью по расчетам с поставщиками и подрядчиками</t>
  </si>
  <si>
    <t>Несоответствие расчетно-платежных документов, представленных в финансовое управление, требованиям бюджетного законодательства Российской Федерации</t>
  </si>
  <si>
    <t>1.6. Р6 Доля отклоненных планов-графиков (изменений в планы-графики) закупок, представленных в финансовое управление в рамках возложенных функций по осуществлению контроля в сфере закупок</t>
  </si>
  <si>
    <t>Доля отклоненных планов-графиков (изменений в планы-графики) закупок, представленных в финансовое управление в рамках возложенных функций по осуществлению контроля в сфере закупок</t>
  </si>
  <si>
    <t>Качество планирования расходов</t>
  </si>
  <si>
    <t>Доля неисполненных на конец года бюджетных ассигнований</t>
  </si>
  <si>
    <t>2.Бюджетное планирование и исполнение местного бюджета в части доходов</t>
  </si>
  <si>
    <t>Качество планирования поступлений налоговых и неналоговых доходов бюджетамуниципального образования Славянский район</t>
  </si>
  <si>
    <t>Качество администрирования доходов по возврату из местного бюджета неиспользованных остатков межбюджетных трансфертов, имеющих целевое назначение (далее - целевых остатков прошлых лет), в краевой бюджет</t>
  </si>
  <si>
    <t>3.Ведение учета и составление бюджетной отчетности</t>
  </si>
  <si>
    <t xml:space="preserve"> Степень достоверности бюджетной отчетности</t>
  </si>
  <si>
    <t>Нарушение требований к бюджетному учету, в том числе к составлению, представлению бюджетной отчетности</t>
  </si>
  <si>
    <t>Исполнение представлений (предписаний) органов муниципального финансового контроля</t>
  </si>
  <si>
    <t>Качество организации внутреннего финансового аудита</t>
  </si>
  <si>
    <t>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t>
  </si>
  <si>
    <t>Управление активами (имуществом)</t>
  </si>
  <si>
    <t>Заместитель главы муниципального образования</t>
  </si>
  <si>
    <t>начальник финансового управления</t>
  </si>
  <si>
    <t>Славянский район,</t>
  </si>
  <si>
    <t>В.П. Пахарь</t>
  </si>
  <si>
    <t>краевые, подведом, доходы, возвраты, представл</t>
  </si>
  <si>
    <t>без возвратов</t>
  </si>
  <si>
    <t>без представл и возвратов</t>
  </si>
  <si>
    <t xml:space="preserve">Исполняющий обязанности </t>
  </si>
  <si>
    <t>образования Славянский район,</t>
  </si>
  <si>
    <t xml:space="preserve">Заместитель главы муниципального </t>
  </si>
  <si>
    <t>Администрация МО, УМИЗО,  Управление образования, Управление культуры, Управление ФКиС</t>
  </si>
  <si>
    <t>Совет МО, Администрация МО, ФУ, КСП, Управление архитектуры, УМИЗО, Управление культуры, Управление ФКиС, Управление по делам молодежи,Управление образования</t>
  </si>
  <si>
    <t>Администрация, Совет МО,  Финансовое управление, КСП, Управление архитектуры, УМИЗО, Управление образования, Управление культуры, Управление ФКиС, Управление по делам молодежи</t>
  </si>
  <si>
    <t>Совет МО, Администрация МО, Финансовое управление, КСП, Управление архитектуры, УМИЗО, Управление образования, Управление культуры, Управление ФКиС, Управление по делам молодежи</t>
  </si>
  <si>
    <t>Совет МО, Финансовое управление, КСП,  Администрация МО, Управление архитектуры,  Управление культуры, Управление ФКиС, Управление по делам молодежи, УМИЗО, Управление образования</t>
  </si>
  <si>
    <t>Совет МО,  Финансовое управление, КСП, Управление архитектуры, УМИЗО</t>
  </si>
  <si>
    <t>Совет МО, Администрация МО,Финансовое управление, КСП, Управление архитектуры, УМИЗО, Управление образования, Управление культуры, Управление ФКиС, Управление по делам молодежи</t>
  </si>
  <si>
    <t>ЗА 2024 ГОД</t>
  </si>
  <si>
    <t>2.1. Р9 Качество планирования поступлений налоговых и неналоговых доходов бюджета муниципального образования Славянский район</t>
  </si>
  <si>
    <t>СВОДНЫЙ РЕЙТИНГ ГЛАВНЫХ РАСПОРЯДИТЕЛЕЙ СРЕДСТВ БЮДЖЕТА МУНИЦИПАЛЬНОГО ОБРАЗОВАНИЯ СЛАВЯНСКИЙ РАЙОН, ГЛАВНЫХ АДМИНИСТРАТОРОВ ДОХОДОВ БЮДЖЕТА МУНИЦИПАЛЬНОГО ОБРАЗОВАНИЯ СЛАВЯНСКИЙ РАЙОН, ГЛАВНЫХ АДМИНИСТРАТОРОВ ИСТОЧНИКОВ ФИНАНСИРОВАНИЯ ДЕФИЦИТА БЮДЖЕТА МУНИЦИПАЛЬНОГО ОБРАЗОВАНИЯ СЛАВЯНСКИЙ РАЙОН ПО КАЧЕСТВУ ФИНАНСОВОГО МЕНЕДЖМЕНТА за 2024 год</t>
  </si>
  <si>
    <t>за 2024 год</t>
  </si>
  <si>
    <t xml:space="preserve"> Администрация, Управление образования, Управление культуры, Управление ФКиС, Управление архитектуры</t>
  </si>
  <si>
    <t>Совет МО, Финансовое управление, КСП, УМИЗО, Управление по делам молодежи</t>
  </si>
  <si>
    <t xml:space="preserve"> Администрация МО, УМИЗО</t>
  </si>
  <si>
    <t>Управление культуры, Управление образования</t>
  </si>
  <si>
    <t>Администрация МО,  Управление архитектуры</t>
  </si>
  <si>
    <t>Совет МО,  Финансовое управление, КСП,  Управление образования, УМИЗО, Управление культуры, Управление по делам молодежи, Управление ФКиС</t>
  </si>
  <si>
    <t xml:space="preserve">Финансовое управление, Управление образования, Управление культуры, Управление по делам молодежи, Совет МО, Управление архитектуры, Управление ФКиС </t>
  </si>
  <si>
    <t>Совет МО, Финансовое управление, Управление по делам молодежи</t>
  </si>
  <si>
    <t>Администрация МО, Управление образования, Управление культуры,  Управление по делам молодежи</t>
  </si>
  <si>
    <t>Управление ФКиС</t>
  </si>
  <si>
    <t>Совет МО, Финансовое управление, КСП, Управление архитектуры, УМИЗО, Управление образования, Управление культуры, Управление ФКиС, Управление по делам молодежи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</si>
</sst>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charset val="204"/>
      <scheme val="minor"/>
    </font>
    <font>
      <sz val="9"/>
      <color indexed="8"/>
      <name val="Times New Roman"/>
      <family val="1"/>
      <charset val="204"/>
    </font>
    <font>
      <sz val="9"/>
      <color indexed="8"/>
      <name val="Calibri"/>
      <family val="2"/>
      <charset val="204"/>
    </font>
    <font>
      <b/>
      <sz val="9"/>
      <color indexed="8"/>
      <name val="Times New Roman"/>
      <family val="1"/>
      <charset val="204"/>
    </font>
    <font>
      <sz val="8"/>
      <color indexed="8"/>
      <name val="Times New Roman"/>
      <family val="1"/>
      <charset val="204"/>
    </font>
    <font>
      <sz val="10"/>
      <color indexed="8"/>
      <name val="Times New Roman"/>
      <family val="1"/>
      <charset val="204"/>
    </font>
    <font>
      <sz val="13.5"/>
      <color indexed="8"/>
      <name val="Times New Roman"/>
      <family val="1"/>
      <charset val="204"/>
    </font>
    <font>
      <b/>
      <sz val="13.5"/>
      <color indexed="8"/>
      <name val="Times New Roman"/>
      <family val="1"/>
      <charset val="204"/>
    </font>
    <font>
      <sz val="12"/>
      <color indexed="8"/>
      <name val="Times New Roman"/>
      <family val="1"/>
      <charset val="204"/>
    </font>
    <font>
      <b/>
      <sz val="12"/>
      <color indexed="8"/>
      <name val="Times New Roman"/>
      <family val="1"/>
      <charset val="204"/>
    </font>
    <font>
      <sz val="12"/>
      <color indexed="8"/>
      <name val="Calibri"/>
      <family val="2"/>
      <charset val="204"/>
    </font>
    <font>
      <b/>
      <sz val="11"/>
      <color indexed="8"/>
      <name val="Calibri"/>
      <family val="2"/>
      <charset val="204"/>
    </font>
    <font>
      <sz val="11"/>
      <color indexed="8"/>
      <name val="Times New Roman"/>
      <family val="1"/>
      <charset val="204"/>
    </font>
    <font>
      <b/>
      <sz val="9"/>
      <name val="Times New Roman"/>
      <family val="1"/>
      <charset val="204"/>
    </font>
    <font>
      <i/>
      <sz val="11"/>
      <color indexed="8"/>
      <name val="Calibri"/>
      <family val="2"/>
      <charset val="204"/>
    </font>
    <font>
      <sz val="9"/>
      <name val="Times New Roman"/>
      <family val="1"/>
      <charset val="204"/>
    </font>
    <font>
      <b/>
      <i/>
      <sz val="9"/>
      <color indexed="8"/>
      <name val="Times New Roman"/>
      <family val="1"/>
      <charset val="204"/>
    </font>
    <font>
      <b/>
      <i/>
      <sz val="10"/>
      <color indexed="8"/>
      <name val="Times New Roman"/>
      <family val="1"/>
      <charset val="204"/>
    </font>
    <font>
      <sz val="8"/>
      <name val="Calibri"/>
      <family val="2"/>
      <charset val="204"/>
    </font>
    <font>
      <sz val="11"/>
      <color theme="1"/>
      <name val="Times New Roman"/>
      <family val="1"/>
      <charset val="204"/>
    </font>
    <font>
      <sz val="9"/>
      <color theme="1"/>
      <name val="Times New Roman"/>
      <family val="1"/>
      <charset val="204"/>
    </font>
    <font>
      <sz val="9"/>
      <color indexed="10"/>
      <name val="Times New Roman"/>
      <family val="1"/>
      <charset val="204"/>
    </font>
    <font>
      <i/>
      <sz val="8"/>
      <color indexed="8"/>
      <name val="Times New Roman"/>
      <family val="1"/>
      <charset val="204"/>
    </font>
    <font>
      <i/>
      <sz val="8"/>
      <color indexed="8"/>
      <name val="Calibri"/>
      <family val="2"/>
      <charset val="204"/>
    </font>
    <font>
      <b/>
      <sz val="14"/>
      <color indexed="8"/>
      <name val="Times New Roman"/>
      <family val="1"/>
      <charset val="204"/>
    </font>
    <font>
      <sz val="9"/>
      <color rgb="FFFF0000"/>
      <name val="Times New Roman"/>
      <family val="1"/>
      <charset val="204"/>
    </font>
    <font>
      <b/>
      <sz val="9"/>
      <color theme="1"/>
      <name val="Times New Roman"/>
      <family val="1"/>
      <charset val="204"/>
    </font>
    <font>
      <b/>
      <sz val="9"/>
      <color indexed="8"/>
      <name val="Calibri"/>
      <family val="2"/>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sz val="10"/>
      <color indexed="8"/>
      <name val="Calibri"/>
      <family val="2"/>
      <charset val="204"/>
    </font>
  </fonts>
  <fills count="6">
    <fill>
      <patternFill patternType="none"/>
    </fill>
    <fill>
      <patternFill patternType="gray125"/>
    </fill>
    <fill>
      <patternFill patternType="solid">
        <fgColor rgb="FF00FFCC"/>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126">
    <xf numFmtId="0" fontId="0" fillId="0" borderId="0" xfId="0"/>
    <xf numFmtId="0" fontId="6" fillId="0" borderId="0" xfId="0" applyFont="1" applyAlignment="1">
      <alignment vertical="center"/>
    </xf>
    <xf numFmtId="0" fontId="6" fillId="0" borderId="0" xfId="0" applyFont="1" applyAlignment="1">
      <alignment horizontal="justify" vertical="center"/>
    </xf>
    <xf numFmtId="0" fontId="10" fillId="0" borderId="0" xfId="0" applyFont="1"/>
    <xf numFmtId="0" fontId="8" fillId="0" borderId="0" xfId="0" applyFont="1" applyAlignment="1">
      <alignment horizontal="justify" vertical="center"/>
    </xf>
    <xf numFmtId="0" fontId="5" fillId="0" borderId="0" xfId="0" applyFont="1" applyBorder="1" applyAlignment="1">
      <alignment vertical="center" wrapText="1"/>
    </xf>
    <xf numFmtId="0" fontId="0" fillId="0" borderId="2" xfId="0" applyBorder="1"/>
    <xf numFmtId="0" fontId="8" fillId="0" borderId="1" xfId="0" applyFont="1" applyBorder="1" applyAlignment="1">
      <alignment horizontal="justify" vertical="center" wrapText="1"/>
    </xf>
    <xf numFmtId="0" fontId="8" fillId="0" borderId="1" xfId="0" applyFont="1" applyBorder="1" applyAlignment="1">
      <alignment horizont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6" fillId="0" borderId="0" xfId="0" applyFont="1" applyAlignment="1">
      <alignment horizontal="center" vertical="center" wrapText="1"/>
    </xf>
    <xf numFmtId="0" fontId="8" fillId="0" borderId="0" xfId="0" applyFont="1"/>
    <xf numFmtId="0" fontId="12" fillId="0" borderId="0" xfId="0" applyFont="1"/>
    <xf numFmtId="0" fontId="8" fillId="0" borderId="1" xfId="0" applyFont="1" applyBorder="1" applyAlignment="1">
      <alignment horizontal="center"/>
    </xf>
    <xf numFmtId="1" fontId="8" fillId="0" borderId="1" xfId="0" applyNumberFormat="1" applyFont="1" applyBorder="1" applyAlignment="1">
      <alignment horizontal="center" vertical="center" wrapText="1"/>
    </xf>
    <xf numFmtId="0" fontId="19" fillId="0" borderId="0" xfId="0" applyFont="1" applyAlignment="1">
      <alignment horizontal="right"/>
    </xf>
    <xf numFmtId="0" fontId="12" fillId="0" borderId="0" xfId="0" applyFont="1" applyAlignment="1">
      <alignment horizontal="right"/>
    </xf>
    <xf numFmtId="0" fontId="0" fillId="0" borderId="0" xfId="0"/>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19" fillId="0" borderId="0" xfId="0" applyFont="1" applyAlignment="1">
      <alignment horizontal="center"/>
    </xf>
    <xf numFmtId="0" fontId="0" fillId="0" borderId="1" xfId="0"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xf>
    <xf numFmtId="0" fontId="29" fillId="0" borderId="1" xfId="0" applyFont="1" applyBorder="1" applyAlignment="1">
      <alignment horizontal="center"/>
    </xf>
    <xf numFmtId="0" fontId="19" fillId="2" borderId="1" xfId="0" applyFont="1" applyFill="1" applyBorder="1" applyAlignment="1">
      <alignment horizontal="center"/>
    </xf>
    <xf numFmtId="0" fontId="19" fillId="4" borderId="1" xfId="0" applyFont="1" applyFill="1" applyBorder="1" applyAlignment="1">
      <alignment horizontal="center"/>
    </xf>
    <xf numFmtId="2" fontId="8" fillId="0" borderId="1" xfId="0" applyNumberFormat="1" applyFont="1" applyBorder="1" applyAlignment="1">
      <alignment horizontal="center" vertical="center"/>
    </xf>
    <xf numFmtId="0" fontId="19" fillId="0" borderId="1" xfId="0" applyFont="1" applyFill="1" applyBorder="1" applyAlignment="1">
      <alignment horizontal="center"/>
    </xf>
    <xf numFmtId="0" fontId="8" fillId="0" borderId="1" xfId="0" applyFont="1" applyFill="1" applyBorder="1" applyAlignment="1">
      <alignment horizontal="center" vertical="center" wrapText="1"/>
    </xf>
    <xf numFmtId="0" fontId="19" fillId="0" borderId="0" xfId="0" applyFont="1" applyAlignment="1">
      <alignment horizontal="right"/>
    </xf>
    <xf numFmtId="0" fontId="19" fillId="3" borderId="1" xfId="0" applyFont="1" applyFill="1" applyBorder="1" applyAlignment="1">
      <alignment horizontal="center"/>
    </xf>
    <xf numFmtId="0" fontId="5"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0" fillId="0" borderId="0" xfId="0" applyFill="1" applyBorder="1"/>
    <xf numFmtId="0" fontId="2" fillId="0" borderId="0" xfId="0" applyFont="1" applyFill="1" applyBorder="1"/>
    <xf numFmtId="0" fontId="23" fillId="0" borderId="7" xfId="0" applyFont="1" applyFill="1" applyBorder="1" applyAlignment="1">
      <alignment horizontal="center"/>
    </xf>
    <xf numFmtId="0" fontId="1" fillId="0" borderId="7" xfId="0" applyFont="1" applyFill="1" applyBorder="1" applyAlignment="1">
      <alignment horizontal="center" vertical="center"/>
    </xf>
    <xf numFmtId="164" fontId="3" fillId="0" borderId="7" xfId="0" applyNumberFormat="1" applyFont="1" applyFill="1" applyBorder="1" applyAlignment="1">
      <alignment horizontal="center" vertical="center"/>
    </xf>
    <xf numFmtId="0" fontId="1" fillId="0" borderId="0" xfId="0" applyFont="1" applyFill="1" applyBorder="1" applyAlignment="1">
      <alignment horizontal="justify" vertical="center"/>
    </xf>
    <xf numFmtId="0" fontId="22" fillId="0" borderId="7" xfId="0" applyFont="1" applyFill="1" applyBorder="1" applyAlignment="1">
      <alignment horizontal="center" vertical="center" wrapText="1"/>
    </xf>
    <xf numFmtId="0" fontId="14" fillId="0" borderId="0" xfId="0" applyFont="1" applyFill="1" applyBorder="1" applyAlignment="1"/>
    <xf numFmtId="0" fontId="3" fillId="0" borderId="7"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5"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0" fillId="0" borderId="7" xfId="0" applyFont="1" applyFill="1" applyBorder="1" applyAlignment="1">
      <alignment horizontal="center"/>
    </xf>
    <xf numFmtId="0" fontId="15" fillId="0" borderId="7" xfId="0" applyFont="1" applyFill="1" applyBorder="1" applyAlignment="1">
      <alignment horizontal="center"/>
    </xf>
    <xf numFmtId="0" fontId="25" fillId="0" borderId="7" xfId="0" applyFont="1" applyFill="1" applyBorder="1" applyAlignment="1">
      <alignment horizontal="center"/>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20" fillId="0" borderId="7"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21" fillId="0" borderId="7" xfId="0" applyFont="1" applyFill="1" applyBorder="1" applyAlignment="1">
      <alignment horizontal="center"/>
    </xf>
    <xf numFmtId="0" fontId="25"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 fillId="0" borderId="7" xfId="0" applyFont="1" applyFill="1" applyBorder="1" applyAlignment="1">
      <alignment vertical="center" wrapText="1"/>
    </xf>
    <xf numFmtId="0" fontId="8" fillId="0" borderId="7" xfId="0"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1" fontId="15" fillId="0" borderId="7" xfId="0" applyNumberFormat="1" applyFont="1" applyFill="1" applyBorder="1" applyAlignment="1">
      <alignment horizontal="center" vertical="center"/>
    </xf>
    <xf numFmtId="0" fontId="11" fillId="0" borderId="0" xfId="0" applyFont="1" applyFill="1" applyBorder="1"/>
    <xf numFmtId="0" fontId="1" fillId="5"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164" fontId="3" fillId="5" borderId="7" xfId="0" applyNumberFormat="1" applyFont="1" applyFill="1" applyBorder="1" applyAlignment="1">
      <alignment horizontal="center" vertical="center"/>
    </xf>
    <xf numFmtId="1" fontId="3" fillId="5" borderId="7" xfId="0" applyNumberFormat="1" applyFont="1" applyFill="1" applyBorder="1" applyAlignment="1">
      <alignment horizontal="center" vertical="center" wrapText="1"/>
    </xf>
    <xf numFmtId="0" fontId="26" fillId="5" borderId="7"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7" xfId="0" applyFont="1" applyFill="1" applyBorder="1" applyAlignment="1">
      <alignment vertical="center" wrapText="1"/>
    </xf>
    <xf numFmtId="1" fontId="13" fillId="5" borderId="7" xfId="0" applyNumberFormat="1" applyFont="1" applyFill="1" applyBorder="1" applyAlignment="1">
      <alignment horizontal="center" vertical="center" wrapText="1"/>
    </xf>
    <xf numFmtId="1" fontId="3" fillId="5" borderId="7"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8" fillId="0" borderId="1" xfId="0" applyFont="1" applyFill="1" applyBorder="1" applyAlignment="1">
      <alignment vertical="center" wrapText="1"/>
    </xf>
    <xf numFmtId="1"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xf>
    <xf numFmtId="0" fontId="10" fillId="0" borderId="0" xfId="0" applyFont="1" applyFill="1"/>
    <xf numFmtId="0" fontId="1" fillId="0" borderId="7"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164"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distributed" wrapText="1"/>
    </xf>
    <xf numFmtId="0" fontId="5" fillId="0" borderId="1" xfId="0" applyFont="1" applyFill="1" applyBorder="1" applyAlignment="1">
      <alignment horizontal="left" vertical="top" wrapText="1"/>
    </xf>
    <xf numFmtId="0" fontId="20" fillId="0" borderId="7" xfId="0" applyFont="1" applyFill="1" applyBorder="1" applyAlignment="1">
      <alignment horizontal="center" vertical="center"/>
    </xf>
    <xf numFmtId="0" fontId="15" fillId="0" borderId="7" xfId="0" applyFont="1" applyFill="1" applyBorder="1" applyAlignment="1">
      <alignment horizontal="center" vertical="center"/>
    </xf>
    <xf numFmtId="1" fontId="3" fillId="5" borderId="8"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4" fontId="27" fillId="5" borderId="7"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17"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1" xfId="0" applyFont="1" applyBorder="1" applyAlignment="1">
      <alignment vertical="center" wrapText="1"/>
    </xf>
    <xf numFmtId="0" fontId="6" fillId="0" borderId="0" xfId="0" applyFont="1" applyAlignment="1">
      <alignment horizontal="justify" vertical="center" wrapText="1"/>
    </xf>
    <xf numFmtId="0" fontId="12" fillId="0" borderId="0" xfId="0" applyFont="1" applyAlignment="1">
      <alignment horizontal="center" vertical="top"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7" fillId="0" borderId="0" xfId="0" applyFont="1" applyAlignment="1">
      <alignment horizontal="center" vertical="center"/>
    </xf>
    <xf numFmtId="0" fontId="24" fillId="0" borderId="0" xfId="0" applyFont="1" applyBorder="1" applyAlignment="1">
      <alignment horizontal="center" wrapText="1"/>
    </xf>
    <xf numFmtId="0" fontId="1"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29" fillId="0" borderId="1" xfId="0" applyFont="1" applyBorder="1" applyAlignment="1">
      <alignment horizontal="center"/>
    </xf>
    <xf numFmtId="0" fontId="29" fillId="0" borderId="1" xfId="0" applyFont="1" applyBorder="1" applyAlignment="1">
      <alignment horizontal="center" vertical="center"/>
    </xf>
    <xf numFmtId="0" fontId="28" fillId="0" borderId="6" xfId="0" applyFont="1" applyBorder="1" applyAlignment="1">
      <alignment horizontal="center" vertical="center"/>
    </xf>
    <xf numFmtId="0" fontId="30" fillId="0" borderId="1" xfId="0" applyFont="1" applyBorder="1" applyAlignment="1">
      <alignment horizontal="center"/>
    </xf>
  </cellXfs>
  <cellStyles count="1">
    <cellStyle name="Обычный" xfId="0" builtinId="0"/>
  </cellStyles>
  <dxfs count="0"/>
  <tableStyles count="0" defaultTableStyle="TableStyleMedium2" defaultPivotStyle="PivotStyleLight16"/>
  <colors>
    <mruColors>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view="pageBreakPreview" zoomScale="85" zoomScaleNormal="100" zoomScaleSheetLayoutView="85" workbookViewId="0">
      <pane ySplit="6" topLeftCell="A7" activePane="bottomLeft" state="frozen"/>
      <selection pane="bottomLeft" activeCell="F44" sqref="F44"/>
    </sheetView>
  </sheetViews>
  <sheetFormatPr defaultRowHeight="14.4" x14ac:dyDescent="0.3"/>
  <cols>
    <col min="1" max="1" width="18.33203125" style="38" customWidth="1"/>
    <col min="2" max="2" width="43.6640625" style="38" customWidth="1"/>
    <col min="3" max="3" width="7.109375" style="38" customWidth="1"/>
    <col min="4" max="4" width="6.6640625" style="38" customWidth="1"/>
    <col min="5" max="6" width="6" style="38" customWidth="1"/>
    <col min="7" max="7" width="5.6640625" style="38" customWidth="1"/>
    <col min="8" max="8" width="5.88671875" style="38" customWidth="1"/>
    <col min="9" max="9" width="5.33203125" style="38" customWidth="1"/>
    <col min="10" max="10" width="5.88671875" style="38" customWidth="1"/>
    <col min="11" max="11" width="6.33203125" style="38" customWidth="1"/>
    <col min="12" max="14" width="6.109375" style="38" customWidth="1"/>
    <col min="15" max="15" width="6.33203125" style="39" customWidth="1"/>
    <col min="16" max="16384" width="8.88671875" style="38"/>
  </cols>
  <sheetData>
    <row r="1" spans="1:16" ht="60" customHeight="1" x14ac:dyDescent="0.3">
      <c r="A1" s="101" t="s">
        <v>59</v>
      </c>
      <c r="B1" s="101"/>
      <c r="C1" s="101"/>
      <c r="D1" s="101"/>
      <c r="E1" s="101"/>
      <c r="F1" s="101"/>
      <c r="G1" s="101"/>
      <c r="H1" s="101"/>
      <c r="I1" s="101"/>
      <c r="J1" s="101"/>
      <c r="K1" s="101"/>
      <c r="L1" s="101"/>
      <c r="M1" s="101"/>
      <c r="N1" s="101"/>
      <c r="O1" s="101"/>
    </row>
    <row r="2" spans="1:16" ht="20.25" customHeight="1" x14ac:dyDescent="0.3">
      <c r="A2" s="101" t="s">
        <v>165</v>
      </c>
      <c r="B2" s="101"/>
      <c r="C2" s="101"/>
      <c r="D2" s="101"/>
      <c r="E2" s="101"/>
      <c r="F2" s="101"/>
      <c r="G2" s="101"/>
      <c r="H2" s="101"/>
      <c r="I2" s="101"/>
      <c r="J2" s="101"/>
      <c r="K2" s="101"/>
      <c r="L2" s="101"/>
      <c r="M2" s="101"/>
      <c r="N2" s="101"/>
      <c r="O2" s="101"/>
    </row>
    <row r="3" spans="1:16" ht="9" customHeight="1" x14ac:dyDescent="0.3">
      <c r="A3" s="43"/>
      <c r="B3" s="39"/>
      <c r="C3" s="39"/>
      <c r="D3" s="39"/>
      <c r="E3" s="39"/>
    </row>
    <row r="4" spans="1:16" ht="106.5" customHeight="1" x14ac:dyDescent="0.3">
      <c r="A4" s="96" t="s">
        <v>55</v>
      </c>
      <c r="B4" s="96" t="s">
        <v>56</v>
      </c>
      <c r="C4" s="96" t="s">
        <v>57</v>
      </c>
      <c r="D4" s="102" t="s">
        <v>0</v>
      </c>
      <c r="E4" s="100" t="s">
        <v>5</v>
      </c>
      <c r="F4" s="100" t="s">
        <v>4</v>
      </c>
      <c r="G4" s="100" t="s">
        <v>49</v>
      </c>
      <c r="H4" s="100" t="s">
        <v>6</v>
      </c>
      <c r="I4" s="100" t="s">
        <v>50</v>
      </c>
      <c r="J4" s="100" t="s">
        <v>42</v>
      </c>
      <c r="K4" s="100" t="s">
        <v>51</v>
      </c>
      <c r="L4" s="100" t="s">
        <v>52</v>
      </c>
      <c r="M4" s="100" t="s">
        <v>53</v>
      </c>
      <c r="N4" s="100" t="s">
        <v>54</v>
      </c>
      <c r="O4" s="96" t="s">
        <v>34</v>
      </c>
    </row>
    <row r="5" spans="1:16" ht="31.5" customHeight="1" x14ac:dyDescent="0.3">
      <c r="A5" s="96"/>
      <c r="B5" s="96"/>
      <c r="C5" s="96"/>
      <c r="D5" s="102"/>
      <c r="E5" s="100"/>
      <c r="F5" s="100"/>
      <c r="G5" s="100"/>
      <c r="H5" s="100"/>
      <c r="I5" s="100"/>
      <c r="J5" s="100"/>
      <c r="K5" s="100"/>
      <c r="L5" s="100"/>
      <c r="M5" s="100"/>
      <c r="N5" s="100"/>
      <c r="O5" s="96"/>
    </row>
    <row r="6" spans="1:16" s="45" customFormat="1" ht="10.5" customHeight="1" x14ac:dyDescent="0.3">
      <c r="A6" s="44">
        <v>1</v>
      </c>
      <c r="B6" s="44">
        <v>2</v>
      </c>
      <c r="C6" s="44">
        <v>3</v>
      </c>
      <c r="D6" s="44">
        <v>4</v>
      </c>
      <c r="E6" s="44">
        <v>5</v>
      </c>
      <c r="F6" s="40">
        <v>6</v>
      </c>
      <c r="G6" s="40">
        <v>7</v>
      </c>
      <c r="H6" s="40">
        <v>8</v>
      </c>
      <c r="I6" s="40">
        <v>9</v>
      </c>
      <c r="J6" s="40">
        <v>10</v>
      </c>
      <c r="K6" s="40">
        <v>11</v>
      </c>
      <c r="L6" s="40">
        <v>12</v>
      </c>
      <c r="M6" s="40">
        <v>13</v>
      </c>
      <c r="N6" s="40">
        <v>14</v>
      </c>
      <c r="O6" s="40">
        <v>15</v>
      </c>
    </row>
    <row r="7" spans="1:16" ht="28.5" customHeight="1" x14ac:dyDescent="0.3">
      <c r="A7" s="95" t="s">
        <v>70</v>
      </c>
      <c r="B7" s="95"/>
      <c r="C7" s="95"/>
      <c r="D7" s="67"/>
      <c r="E7" s="69">
        <f>E8+E12+E15+E19+E22+E25+E31+E28</f>
        <v>34</v>
      </c>
      <c r="F7" s="69">
        <f t="shared" ref="F7:N7" si="0">F8+F12+F15+F19+F22+F25+F31+F28</f>
        <v>33</v>
      </c>
      <c r="G7" s="69">
        <f t="shared" si="0"/>
        <v>34</v>
      </c>
      <c r="H7" s="69">
        <f>H8+H12+H15+H19+H22+H25+H31+H28</f>
        <v>32</v>
      </c>
      <c r="I7" s="69">
        <f t="shared" si="0"/>
        <v>34</v>
      </c>
      <c r="J7" s="69">
        <f t="shared" si="0"/>
        <v>33</v>
      </c>
      <c r="K7" s="69">
        <f t="shared" si="0"/>
        <v>37</v>
      </c>
      <c r="L7" s="69">
        <f t="shared" si="0"/>
        <v>37</v>
      </c>
      <c r="M7" s="69">
        <f t="shared" si="0"/>
        <v>39</v>
      </c>
      <c r="N7" s="69">
        <f t="shared" si="0"/>
        <v>34</v>
      </c>
      <c r="O7" s="68">
        <f>(O8+O12+O15+O19+O22+O25+O28+O31)/8</f>
        <v>5.5187499999999998</v>
      </c>
      <c r="P7" s="88"/>
    </row>
    <row r="8" spans="1:16" ht="20.25" customHeight="1" x14ac:dyDescent="0.3">
      <c r="A8" s="94" t="s">
        <v>71</v>
      </c>
      <c r="B8" s="94"/>
      <c r="C8" s="96" t="s">
        <v>1</v>
      </c>
      <c r="D8" s="67">
        <v>5</v>
      </c>
      <c r="E8" s="67">
        <f>SUM(E9:E11)</f>
        <v>5</v>
      </c>
      <c r="F8" s="67">
        <f t="shared" ref="F8:N8" si="1">SUM(F9:F11)</f>
        <v>5</v>
      </c>
      <c r="G8" s="67">
        <f t="shared" si="1"/>
        <v>5</v>
      </c>
      <c r="H8" s="67">
        <f t="shared" si="1"/>
        <v>5</v>
      </c>
      <c r="I8" s="67">
        <f t="shared" si="1"/>
        <v>5</v>
      </c>
      <c r="J8" s="67">
        <f t="shared" si="1"/>
        <v>5</v>
      </c>
      <c r="K8" s="67">
        <f t="shared" si="1"/>
        <v>5</v>
      </c>
      <c r="L8" s="67">
        <f t="shared" si="1"/>
        <v>5</v>
      </c>
      <c r="M8" s="67">
        <f t="shared" si="1"/>
        <v>5</v>
      </c>
      <c r="N8" s="67">
        <f t="shared" si="1"/>
        <v>5</v>
      </c>
      <c r="O8" s="68">
        <f>SUM(E8:N8)/10</f>
        <v>5</v>
      </c>
    </row>
    <row r="9" spans="1:16" x14ac:dyDescent="0.3">
      <c r="A9" s="47"/>
      <c r="B9" s="48" t="s">
        <v>127</v>
      </c>
      <c r="C9" s="96"/>
      <c r="D9" s="46">
        <v>5</v>
      </c>
      <c r="E9" s="91">
        <v>5</v>
      </c>
      <c r="F9" s="91">
        <v>5</v>
      </c>
      <c r="G9" s="91">
        <v>5</v>
      </c>
      <c r="H9" s="91">
        <v>5</v>
      </c>
      <c r="I9" s="91">
        <v>5</v>
      </c>
      <c r="J9" s="91">
        <v>5</v>
      </c>
      <c r="K9" s="91">
        <v>5</v>
      </c>
      <c r="L9" s="91">
        <v>5</v>
      </c>
      <c r="M9" s="91">
        <v>5</v>
      </c>
      <c r="N9" s="91">
        <v>5</v>
      </c>
      <c r="O9" s="41"/>
    </row>
    <row r="10" spans="1:16" x14ac:dyDescent="0.3">
      <c r="A10" s="47"/>
      <c r="B10" s="48" t="s">
        <v>73</v>
      </c>
      <c r="C10" s="96"/>
      <c r="D10" s="46">
        <v>2</v>
      </c>
      <c r="E10" s="50"/>
      <c r="F10" s="50"/>
      <c r="G10" s="50"/>
      <c r="H10" s="50"/>
      <c r="I10" s="50"/>
      <c r="J10" s="50"/>
      <c r="K10" s="50"/>
      <c r="L10" s="50"/>
      <c r="M10" s="50"/>
      <c r="N10" s="50"/>
      <c r="O10" s="41"/>
    </row>
    <row r="11" spans="1:16" x14ac:dyDescent="0.3">
      <c r="A11" s="47"/>
      <c r="B11" s="48" t="s">
        <v>72</v>
      </c>
      <c r="C11" s="96"/>
      <c r="D11" s="46">
        <v>0</v>
      </c>
      <c r="E11" s="49"/>
      <c r="F11" s="50"/>
      <c r="G11" s="50"/>
      <c r="H11" s="50"/>
      <c r="I11" s="50"/>
      <c r="J11" s="50"/>
      <c r="K11" s="50"/>
      <c r="L11" s="50"/>
      <c r="M11" s="50"/>
      <c r="N11" s="50"/>
      <c r="O11" s="41"/>
    </row>
    <row r="12" spans="1:16" ht="39" customHeight="1" x14ac:dyDescent="0.3">
      <c r="A12" s="94" t="s">
        <v>74</v>
      </c>
      <c r="B12" s="94"/>
      <c r="C12" s="96" t="s">
        <v>1</v>
      </c>
      <c r="D12" s="67">
        <v>5</v>
      </c>
      <c r="E12" s="67">
        <f>SUM(E13:E14)</f>
        <v>0</v>
      </c>
      <c r="F12" s="70">
        <f t="shared" ref="F12:N12" si="2">SUM(F13:F14)</f>
        <v>5</v>
      </c>
      <c r="G12" s="70">
        <f t="shared" si="2"/>
        <v>0</v>
      </c>
      <c r="H12" s="70">
        <f t="shared" si="2"/>
        <v>0</v>
      </c>
      <c r="I12" s="70">
        <f t="shared" si="2"/>
        <v>5</v>
      </c>
      <c r="J12" s="70">
        <f t="shared" si="2"/>
        <v>0</v>
      </c>
      <c r="K12" s="70">
        <f t="shared" si="2"/>
        <v>5</v>
      </c>
      <c r="L12" s="70">
        <f t="shared" si="2"/>
        <v>5</v>
      </c>
      <c r="M12" s="70">
        <f t="shared" si="2"/>
        <v>5</v>
      </c>
      <c r="N12" s="70">
        <f t="shared" si="2"/>
        <v>0</v>
      </c>
      <c r="O12" s="68">
        <f>SUM(E12:N12)/4</f>
        <v>6.25</v>
      </c>
    </row>
    <row r="13" spans="1:16" x14ac:dyDescent="0.3">
      <c r="A13" s="47"/>
      <c r="B13" s="48" t="s">
        <v>129</v>
      </c>
      <c r="C13" s="96"/>
      <c r="D13" s="46">
        <v>5</v>
      </c>
      <c r="E13" s="91"/>
      <c r="F13" s="50">
        <v>5</v>
      </c>
      <c r="G13" s="51"/>
      <c r="H13" s="52"/>
      <c r="I13" s="50">
        <v>5</v>
      </c>
      <c r="J13" s="50"/>
      <c r="K13" s="50">
        <v>5</v>
      </c>
      <c r="L13" s="50">
        <v>5</v>
      </c>
      <c r="M13" s="50">
        <v>5</v>
      </c>
      <c r="N13" s="50"/>
      <c r="O13" s="41"/>
    </row>
    <row r="14" spans="1:16" x14ac:dyDescent="0.3">
      <c r="A14" s="47"/>
      <c r="B14" s="48" t="s">
        <v>128</v>
      </c>
      <c r="C14" s="96"/>
      <c r="D14" s="46">
        <v>0</v>
      </c>
      <c r="E14" s="50"/>
      <c r="F14" s="50"/>
      <c r="G14" s="50"/>
      <c r="H14" s="50"/>
      <c r="I14" s="50"/>
      <c r="J14" s="50"/>
      <c r="K14" s="50"/>
      <c r="L14" s="50"/>
      <c r="M14" s="50"/>
      <c r="N14" s="50"/>
      <c r="O14" s="41"/>
    </row>
    <row r="15" spans="1:16" ht="34.5" customHeight="1" x14ac:dyDescent="0.3">
      <c r="A15" s="94" t="s">
        <v>75</v>
      </c>
      <c r="B15" s="94"/>
      <c r="C15" s="96" t="s">
        <v>1</v>
      </c>
      <c r="D15" s="67">
        <v>5</v>
      </c>
      <c r="E15" s="67">
        <f>SUM(E16:E18)</f>
        <v>4</v>
      </c>
      <c r="F15" s="67">
        <f t="shared" ref="F15:N15" si="3">SUM(F16:F18)</f>
        <v>5</v>
      </c>
      <c r="G15" s="67">
        <f t="shared" si="3"/>
        <v>4</v>
      </c>
      <c r="H15" s="67">
        <f t="shared" si="3"/>
        <v>4</v>
      </c>
      <c r="I15" s="67">
        <f t="shared" si="3"/>
        <v>4</v>
      </c>
      <c r="J15" s="67">
        <f t="shared" si="3"/>
        <v>5</v>
      </c>
      <c r="K15" s="67">
        <f t="shared" si="3"/>
        <v>2</v>
      </c>
      <c r="L15" s="67">
        <f>SUM(L16:L18)</f>
        <v>2</v>
      </c>
      <c r="M15" s="67">
        <f>SUM(M16:M18)</f>
        <v>4</v>
      </c>
      <c r="N15" s="67">
        <f t="shared" si="3"/>
        <v>4</v>
      </c>
      <c r="O15" s="68">
        <f>SUM(E15:N15)/4</f>
        <v>9.5</v>
      </c>
    </row>
    <row r="16" spans="1:16" ht="15" customHeight="1" x14ac:dyDescent="0.3">
      <c r="A16" s="53"/>
      <c r="B16" s="48" t="s">
        <v>76</v>
      </c>
      <c r="C16" s="96"/>
      <c r="D16" s="46">
        <v>5</v>
      </c>
      <c r="E16" s="50"/>
      <c r="F16" s="51">
        <v>5</v>
      </c>
      <c r="G16" s="51"/>
      <c r="H16" s="51"/>
      <c r="I16" s="51"/>
      <c r="J16" s="50">
        <v>5</v>
      </c>
      <c r="K16" s="51"/>
      <c r="L16" s="51"/>
      <c r="M16" s="51"/>
      <c r="N16" s="51"/>
      <c r="O16" s="41"/>
    </row>
    <row r="17" spans="1:20" ht="16.5" customHeight="1" x14ac:dyDescent="0.3">
      <c r="A17" s="53"/>
      <c r="B17" s="48" t="s">
        <v>77</v>
      </c>
      <c r="C17" s="96"/>
      <c r="D17" s="46">
        <v>4</v>
      </c>
      <c r="E17" s="91">
        <v>4</v>
      </c>
      <c r="F17" s="52"/>
      <c r="G17" s="51">
        <v>4</v>
      </c>
      <c r="H17" s="51">
        <v>4</v>
      </c>
      <c r="I17" s="51">
        <v>4</v>
      </c>
      <c r="J17" s="52"/>
      <c r="K17" s="52"/>
      <c r="L17" s="52"/>
      <c r="M17" s="50">
        <v>4</v>
      </c>
      <c r="N17" s="50">
        <v>4</v>
      </c>
      <c r="O17" s="41"/>
    </row>
    <row r="18" spans="1:20" ht="16.5" customHeight="1" x14ac:dyDescent="0.3">
      <c r="A18" s="54"/>
      <c r="B18" s="48" t="s">
        <v>78</v>
      </c>
      <c r="C18" s="96"/>
      <c r="D18" s="46">
        <v>2</v>
      </c>
      <c r="E18" s="91"/>
      <c r="F18" s="50"/>
      <c r="G18" s="50"/>
      <c r="H18" s="50"/>
      <c r="I18" s="50"/>
      <c r="J18" s="51"/>
      <c r="K18" s="50">
        <v>2</v>
      </c>
      <c r="L18" s="50">
        <v>2</v>
      </c>
      <c r="M18" s="52"/>
      <c r="N18" s="50"/>
      <c r="O18" s="41"/>
    </row>
    <row r="19" spans="1:20" ht="33" customHeight="1" x14ac:dyDescent="0.3">
      <c r="A19" s="94" t="s">
        <v>81</v>
      </c>
      <c r="B19" s="94"/>
      <c r="C19" s="96" t="s">
        <v>38</v>
      </c>
      <c r="D19" s="67">
        <v>5</v>
      </c>
      <c r="E19" s="67">
        <f t="shared" ref="E19:N19" si="4">SUM(E20:E21)</f>
        <v>5</v>
      </c>
      <c r="F19" s="67">
        <f t="shared" si="4"/>
        <v>5</v>
      </c>
      <c r="G19" s="67">
        <f t="shared" si="4"/>
        <v>5</v>
      </c>
      <c r="H19" s="67">
        <f t="shared" si="4"/>
        <v>5</v>
      </c>
      <c r="I19" s="67">
        <f t="shared" si="4"/>
        <v>5</v>
      </c>
      <c r="J19" s="67">
        <f t="shared" si="4"/>
        <v>5</v>
      </c>
      <c r="K19" s="67">
        <f t="shared" si="4"/>
        <v>5</v>
      </c>
      <c r="L19" s="67">
        <f>SUM(L20:L21)</f>
        <v>5</v>
      </c>
      <c r="M19" s="67">
        <f>SUM(M20:M21)</f>
        <v>5</v>
      </c>
      <c r="N19" s="67">
        <f t="shared" si="4"/>
        <v>5</v>
      </c>
      <c r="O19" s="68">
        <f>SUM(E19:N19)/10</f>
        <v>5</v>
      </c>
    </row>
    <row r="20" spans="1:20" x14ac:dyDescent="0.3">
      <c r="A20" s="53"/>
      <c r="B20" s="48" t="s">
        <v>79</v>
      </c>
      <c r="C20" s="96"/>
      <c r="D20" s="46">
        <v>5</v>
      </c>
      <c r="E20" s="91">
        <v>5</v>
      </c>
      <c r="F20" s="51">
        <v>5</v>
      </c>
      <c r="G20" s="51">
        <v>5</v>
      </c>
      <c r="H20" s="51">
        <v>5</v>
      </c>
      <c r="I20" s="51">
        <v>5</v>
      </c>
      <c r="J20" s="51">
        <v>5</v>
      </c>
      <c r="K20" s="51">
        <v>5</v>
      </c>
      <c r="L20" s="51">
        <v>5</v>
      </c>
      <c r="M20" s="51">
        <v>5</v>
      </c>
      <c r="N20" s="51">
        <v>5</v>
      </c>
      <c r="O20" s="41"/>
    </row>
    <row r="21" spans="1:20" ht="18" customHeight="1" x14ac:dyDescent="0.3">
      <c r="A21" s="53"/>
      <c r="B21" s="48" t="s">
        <v>80</v>
      </c>
      <c r="C21" s="96"/>
      <c r="D21" s="46">
        <v>0</v>
      </c>
      <c r="E21" s="55"/>
      <c r="F21" s="50"/>
      <c r="G21" s="50"/>
      <c r="H21" s="50"/>
      <c r="I21" s="50"/>
      <c r="J21" s="50"/>
      <c r="K21" s="50"/>
      <c r="L21" s="50"/>
      <c r="M21" s="50"/>
      <c r="N21" s="50"/>
      <c r="O21" s="41"/>
    </row>
    <row r="22" spans="1:20" ht="59.25" customHeight="1" x14ac:dyDescent="0.3">
      <c r="A22" s="94" t="s">
        <v>84</v>
      </c>
      <c r="B22" s="94"/>
      <c r="C22" s="96" t="s">
        <v>60</v>
      </c>
      <c r="D22" s="67">
        <v>5</v>
      </c>
      <c r="E22" s="67">
        <f t="shared" ref="E22:N22" si="5">SUM(E23:E24)</f>
        <v>5</v>
      </c>
      <c r="F22" s="67">
        <f t="shared" si="5"/>
        <v>5</v>
      </c>
      <c r="G22" s="67">
        <f t="shared" si="5"/>
        <v>5</v>
      </c>
      <c r="H22" s="67">
        <f t="shared" si="5"/>
        <v>5</v>
      </c>
      <c r="I22" s="67">
        <f t="shared" si="5"/>
        <v>5</v>
      </c>
      <c r="J22" s="67">
        <f t="shared" si="5"/>
        <v>5</v>
      </c>
      <c r="K22" s="67">
        <f t="shared" si="5"/>
        <v>5</v>
      </c>
      <c r="L22" s="67">
        <f>SUM(L23:L24)</f>
        <v>5</v>
      </c>
      <c r="M22" s="67">
        <f>SUM(M23:M24)</f>
        <v>5</v>
      </c>
      <c r="N22" s="67">
        <f t="shared" si="5"/>
        <v>5</v>
      </c>
      <c r="O22" s="68">
        <f>SUM(E22:N22)/10</f>
        <v>5</v>
      </c>
    </row>
    <row r="23" spans="1:20" x14ac:dyDescent="0.3">
      <c r="A23" s="53"/>
      <c r="B23" s="48" t="s">
        <v>82</v>
      </c>
      <c r="C23" s="96"/>
      <c r="D23" s="46">
        <v>5</v>
      </c>
      <c r="E23" s="50">
        <v>5</v>
      </c>
      <c r="F23" s="51">
        <v>5</v>
      </c>
      <c r="G23" s="51">
        <v>5</v>
      </c>
      <c r="H23" s="51">
        <v>5</v>
      </c>
      <c r="I23" s="51">
        <v>5</v>
      </c>
      <c r="J23" s="51">
        <v>5</v>
      </c>
      <c r="K23" s="51">
        <v>5</v>
      </c>
      <c r="L23" s="51">
        <v>5</v>
      </c>
      <c r="M23" s="51">
        <v>5</v>
      </c>
      <c r="N23" s="51">
        <v>5</v>
      </c>
      <c r="O23" s="41"/>
    </row>
    <row r="24" spans="1:20" x14ac:dyDescent="0.3">
      <c r="A24" s="53"/>
      <c r="B24" s="48" t="s">
        <v>83</v>
      </c>
      <c r="C24" s="96"/>
      <c r="D24" s="46">
        <v>0</v>
      </c>
      <c r="E24" s="55"/>
      <c r="F24" s="52"/>
      <c r="G24" s="52"/>
      <c r="H24" s="52"/>
      <c r="I24" s="52"/>
      <c r="J24" s="52"/>
      <c r="K24" s="52"/>
      <c r="L24" s="52"/>
      <c r="M24" s="52"/>
      <c r="N24" s="52"/>
      <c r="O24" s="41"/>
    </row>
    <row r="25" spans="1:20" ht="57.6" customHeight="1" x14ac:dyDescent="0.3">
      <c r="A25" s="94" t="s">
        <v>134</v>
      </c>
      <c r="B25" s="94"/>
      <c r="C25" s="96" t="s">
        <v>1</v>
      </c>
      <c r="D25" s="67">
        <v>5</v>
      </c>
      <c r="E25" s="69">
        <f t="shared" ref="E25:N25" si="6">SUM(E26:E27)</f>
        <v>5</v>
      </c>
      <c r="F25" s="69">
        <f t="shared" si="6"/>
        <v>0</v>
      </c>
      <c r="G25" s="69">
        <f t="shared" si="6"/>
        <v>5</v>
      </c>
      <c r="H25" s="69">
        <f t="shared" si="6"/>
        <v>5</v>
      </c>
      <c r="I25" s="69">
        <f t="shared" si="6"/>
        <v>0</v>
      </c>
      <c r="J25" s="69">
        <f t="shared" si="6"/>
        <v>5</v>
      </c>
      <c r="K25" s="69">
        <f t="shared" si="6"/>
        <v>5</v>
      </c>
      <c r="L25" s="69">
        <f t="shared" si="6"/>
        <v>5</v>
      </c>
      <c r="M25" s="69">
        <f t="shared" si="6"/>
        <v>5</v>
      </c>
      <c r="N25" s="69">
        <f t="shared" si="6"/>
        <v>5</v>
      </c>
      <c r="O25" s="68">
        <f>SUM(E25:N25)/10</f>
        <v>4</v>
      </c>
    </row>
    <row r="26" spans="1:20" ht="18" customHeight="1" x14ac:dyDescent="0.3">
      <c r="A26" s="47"/>
      <c r="B26" s="48" t="s">
        <v>85</v>
      </c>
      <c r="C26" s="96"/>
      <c r="D26" s="46" t="s">
        <v>2</v>
      </c>
      <c r="E26" s="50">
        <v>5</v>
      </c>
      <c r="F26" s="52"/>
      <c r="G26" s="51">
        <v>5</v>
      </c>
      <c r="H26" s="51">
        <v>5</v>
      </c>
      <c r="I26" s="51"/>
      <c r="J26" s="50">
        <v>5</v>
      </c>
      <c r="K26" s="51">
        <v>5</v>
      </c>
      <c r="L26" s="50">
        <v>5</v>
      </c>
      <c r="M26" s="50">
        <v>5</v>
      </c>
      <c r="N26" s="50">
        <v>5</v>
      </c>
      <c r="O26" s="41"/>
    </row>
    <row r="27" spans="1:20" ht="15.75" customHeight="1" x14ac:dyDescent="0.3">
      <c r="A27" s="47"/>
      <c r="B27" s="48" t="s">
        <v>86</v>
      </c>
      <c r="C27" s="96"/>
      <c r="D27" s="46">
        <v>0</v>
      </c>
      <c r="E27" s="55"/>
      <c r="F27" s="50">
        <v>0</v>
      </c>
      <c r="G27" s="52"/>
      <c r="H27" s="50"/>
      <c r="I27" s="50">
        <v>0</v>
      </c>
      <c r="J27" s="52"/>
      <c r="K27" s="52"/>
      <c r="L27" s="50"/>
      <c r="M27" s="50"/>
      <c r="N27" s="50"/>
      <c r="O27" s="41"/>
      <c r="T27" s="56"/>
    </row>
    <row r="28" spans="1:20" ht="22.5" customHeight="1" x14ac:dyDescent="0.3">
      <c r="A28" s="94" t="s">
        <v>87</v>
      </c>
      <c r="B28" s="94"/>
      <c r="C28" s="96"/>
      <c r="D28" s="67">
        <v>5</v>
      </c>
      <c r="E28" s="71">
        <f>SUM(E29:E30)</f>
        <v>5</v>
      </c>
      <c r="F28" s="71">
        <f t="shared" ref="F28:N28" si="7">SUM(F29:F30)</f>
        <v>5</v>
      </c>
      <c r="G28" s="71">
        <f t="shared" si="7"/>
        <v>5</v>
      </c>
      <c r="H28" s="71">
        <f t="shared" si="7"/>
        <v>5</v>
      </c>
      <c r="I28" s="71">
        <f t="shared" si="7"/>
        <v>5</v>
      </c>
      <c r="J28" s="71">
        <f t="shared" si="7"/>
        <v>5</v>
      </c>
      <c r="K28" s="71">
        <f t="shared" si="7"/>
        <v>5</v>
      </c>
      <c r="L28" s="71">
        <f>SUM(L29:L30)</f>
        <v>5</v>
      </c>
      <c r="M28" s="71">
        <f>SUM(M29:M30)</f>
        <v>5</v>
      </c>
      <c r="N28" s="71">
        <f t="shared" si="7"/>
        <v>5</v>
      </c>
      <c r="O28" s="68">
        <f>SUM(E28:N28)/10</f>
        <v>5</v>
      </c>
    </row>
    <row r="29" spans="1:20" ht="19.5" customHeight="1" x14ac:dyDescent="0.3">
      <c r="A29" s="53"/>
      <c r="B29" s="57" t="s">
        <v>88</v>
      </c>
      <c r="C29" s="96"/>
      <c r="D29" s="46">
        <v>5</v>
      </c>
      <c r="E29" s="86">
        <v>5</v>
      </c>
      <c r="F29" s="87">
        <v>5</v>
      </c>
      <c r="G29" s="87">
        <v>5</v>
      </c>
      <c r="H29" s="87">
        <v>5</v>
      </c>
      <c r="I29" s="87">
        <v>5</v>
      </c>
      <c r="J29" s="87">
        <v>5</v>
      </c>
      <c r="K29" s="87">
        <v>5</v>
      </c>
      <c r="L29" s="87">
        <v>5</v>
      </c>
      <c r="M29" s="87">
        <v>5</v>
      </c>
      <c r="N29" s="87">
        <v>5</v>
      </c>
      <c r="O29" s="41"/>
    </row>
    <row r="30" spans="1:20" ht="18" customHeight="1" x14ac:dyDescent="0.3">
      <c r="A30" s="53"/>
      <c r="B30" s="57" t="s">
        <v>89</v>
      </c>
      <c r="C30" s="96"/>
      <c r="D30" s="46">
        <v>0</v>
      </c>
      <c r="E30" s="50"/>
      <c r="F30" s="50"/>
      <c r="G30" s="50"/>
      <c r="H30" s="50"/>
      <c r="I30" s="58"/>
      <c r="J30" s="50"/>
      <c r="K30" s="50"/>
      <c r="L30" s="50"/>
      <c r="M30" s="50"/>
      <c r="N30" s="50"/>
      <c r="O30" s="41"/>
    </row>
    <row r="31" spans="1:20" ht="24" customHeight="1" x14ac:dyDescent="0.3">
      <c r="A31" s="94" t="s">
        <v>90</v>
      </c>
      <c r="B31" s="94"/>
      <c r="C31" s="96" t="s">
        <v>1</v>
      </c>
      <c r="D31" s="67">
        <v>5</v>
      </c>
      <c r="E31" s="67">
        <f t="shared" ref="E31:N31" si="8">SUM(E32:E37)</f>
        <v>5</v>
      </c>
      <c r="F31" s="67">
        <f t="shared" si="8"/>
        <v>3</v>
      </c>
      <c r="G31" s="67">
        <f t="shared" si="8"/>
        <v>5</v>
      </c>
      <c r="H31" s="67">
        <f t="shared" si="8"/>
        <v>3</v>
      </c>
      <c r="I31" s="67">
        <f t="shared" si="8"/>
        <v>5</v>
      </c>
      <c r="J31" s="67">
        <f t="shared" si="8"/>
        <v>3</v>
      </c>
      <c r="K31" s="67">
        <f t="shared" si="8"/>
        <v>5</v>
      </c>
      <c r="L31" s="67">
        <f t="shared" si="8"/>
        <v>5</v>
      </c>
      <c r="M31" s="67">
        <f t="shared" si="8"/>
        <v>5</v>
      </c>
      <c r="N31" s="67">
        <f t="shared" si="8"/>
        <v>5</v>
      </c>
      <c r="O31" s="68">
        <f>SUM(E31:N31)/10</f>
        <v>4.4000000000000004</v>
      </c>
    </row>
    <row r="32" spans="1:20" ht="12.75" customHeight="1" x14ac:dyDescent="0.3">
      <c r="A32" s="54"/>
      <c r="B32" s="48" t="s">
        <v>91</v>
      </c>
      <c r="C32" s="96"/>
      <c r="D32" s="46">
        <v>5</v>
      </c>
      <c r="E32" s="91">
        <v>5</v>
      </c>
      <c r="F32" s="59"/>
      <c r="G32" s="92">
        <v>5</v>
      </c>
      <c r="H32" s="92"/>
      <c r="I32" s="92">
        <v>5</v>
      </c>
      <c r="J32" s="92"/>
      <c r="K32" s="92">
        <v>5</v>
      </c>
      <c r="L32" s="55">
        <v>5</v>
      </c>
      <c r="M32" s="55">
        <v>5</v>
      </c>
      <c r="N32" s="92">
        <v>5</v>
      </c>
      <c r="O32" s="42"/>
    </row>
    <row r="33" spans="1:15" ht="15.75" customHeight="1" x14ac:dyDescent="0.3">
      <c r="A33" s="54"/>
      <c r="B33" s="48" t="s">
        <v>92</v>
      </c>
      <c r="C33" s="96"/>
      <c r="D33" s="46">
        <v>4</v>
      </c>
      <c r="E33" s="91"/>
      <c r="F33" s="55"/>
      <c r="G33" s="59"/>
      <c r="H33" s="92"/>
      <c r="I33" s="59"/>
      <c r="J33" s="59"/>
      <c r="K33" s="59"/>
      <c r="L33" s="92"/>
      <c r="M33" s="55"/>
      <c r="N33" s="55"/>
      <c r="O33" s="42"/>
    </row>
    <row r="34" spans="1:15" ht="15" customHeight="1" x14ac:dyDescent="0.3">
      <c r="A34" s="54"/>
      <c r="B34" s="48" t="s">
        <v>93</v>
      </c>
      <c r="C34" s="96"/>
      <c r="D34" s="46">
        <v>3</v>
      </c>
      <c r="E34" s="91"/>
      <c r="F34" s="92">
        <v>3</v>
      </c>
      <c r="G34" s="55"/>
      <c r="H34" s="92">
        <v>3</v>
      </c>
      <c r="I34" s="55"/>
      <c r="J34" s="55">
        <v>3</v>
      </c>
      <c r="K34" s="55"/>
      <c r="L34" s="59"/>
      <c r="M34" s="92"/>
      <c r="N34" s="92"/>
      <c r="O34" s="42"/>
    </row>
    <row r="35" spans="1:15" ht="15" customHeight="1" x14ac:dyDescent="0.3">
      <c r="A35" s="54"/>
      <c r="B35" s="48" t="s">
        <v>94</v>
      </c>
      <c r="C35" s="96"/>
      <c r="D35" s="46">
        <v>2</v>
      </c>
      <c r="E35" s="80"/>
      <c r="F35" s="80"/>
      <c r="G35" s="80"/>
      <c r="H35" s="80"/>
      <c r="I35" s="80"/>
      <c r="J35" s="80"/>
      <c r="K35" s="80"/>
      <c r="L35" s="80"/>
      <c r="M35" s="80"/>
      <c r="N35" s="80"/>
      <c r="O35" s="42"/>
    </row>
    <row r="36" spans="1:15" ht="15" customHeight="1" x14ac:dyDescent="0.3">
      <c r="A36" s="54"/>
      <c r="B36" s="48" t="s">
        <v>95</v>
      </c>
      <c r="C36" s="96"/>
      <c r="D36" s="46">
        <v>1</v>
      </c>
      <c r="E36" s="46"/>
      <c r="F36" s="46"/>
      <c r="G36" s="46"/>
      <c r="H36" s="46"/>
      <c r="I36" s="46"/>
      <c r="J36" s="46"/>
      <c r="K36" s="46"/>
      <c r="L36" s="46"/>
      <c r="M36" s="46"/>
      <c r="N36" s="46"/>
      <c r="O36" s="42"/>
    </row>
    <row r="37" spans="1:15" x14ac:dyDescent="0.3">
      <c r="A37" s="47"/>
      <c r="B37" s="48" t="s">
        <v>96</v>
      </c>
      <c r="C37" s="96"/>
      <c r="D37" s="46">
        <v>0</v>
      </c>
      <c r="E37" s="49"/>
      <c r="F37" s="50"/>
      <c r="G37" s="50"/>
      <c r="H37" s="50"/>
      <c r="I37" s="50"/>
      <c r="J37" s="50"/>
      <c r="K37" s="50"/>
      <c r="L37" s="50"/>
      <c r="M37" s="50"/>
      <c r="N37" s="50"/>
      <c r="O37" s="41"/>
    </row>
    <row r="38" spans="1:15" ht="28.5" customHeight="1" x14ac:dyDescent="0.3">
      <c r="A38" s="95" t="s">
        <v>37</v>
      </c>
      <c r="B38" s="95"/>
      <c r="C38" s="66"/>
      <c r="D38" s="67"/>
      <c r="E38" s="67">
        <f>E39+E43</f>
        <v>0</v>
      </c>
      <c r="F38" s="67">
        <f>F39+F43</f>
        <v>8</v>
      </c>
      <c r="G38" s="67">
        <f t="shared" ref="G38:N38" si="9">G39+G43</f>
        <v>0</v>
      </c>
      <c r="H38" s="67">
        <f t="shared" si="9"/>
        <v>3</v>
      </c>
      <c r="I38" s="67">
        <f t="shared" si="9"/>
        <v>5</v>
      </c>
      <c r="J38" s="67">
        <f t="shared" si="9"/>
        <v>0</v>
      </c>
      <c r="K38" s="67">
        <f t="shared" si="9"/>
        <v>5</v>
      </c>
      <c r="L38" s="67">
        <f t="shared" si="9"/>
        <v>5</v>
      </c>
      <c r="M38" s="67">
        <f t="shared" si="9"/>
        <v>5</v>
      </c>
      <c r="N38" s="67">
        <f t="shared" si="9"/>
        <v>0</v>
      </c>
      <c r="O38" s="68">
        <f>(O39+O43)/2</f>
        <v>4.6666666666666661</v>
      </c>
    </row>
    <row r="39" spans="1:15" ht="44.25" customHeight="1" x14ac:dyDescent="0.3">
      <c r="A39" s="94" t="s">
        <v>166</v>
      </c>
      <c r="B39" s="94"/>
      <c r="C39" s="97" t="s">
        <v>1</v>
      </c>
      <c r="D39" s="67">
        <v>5</v>
      </c>
      <c r="E39" s="67">
        <f t="shared" ref="E39:J39" si="10">SUM(E40:E42)</f>
        <v>0</v>
      </c>
      <c r="F39" s="67">
        <f>SUM(F40:F42)</f>
        <v>3</v>
      </c>
      <c r="G39" s="67">
        <f t="shared" si="10"/>
        <v>0</v>
      </c>
      <c r="H39" s="67">
        <f t="shared" si="10"/>
        <v>3</v>
      </c>
      <c r="I39" s="67">
        <f t="shared" si="10"/>
        <v>5</v>
      </c>
      <c r="J39" s="67">
        <f t="shared" si="10"/>
        <v>0</v>
      </c>
      <c r="K39" s="67">
        <v>5</v>
      </c>
      <c r="L39" s="67">
        <f>SUM(L40:L42)</f>
        <v>5</v>
      </c>
      <c r="M39" s="67">
        <f>SUM(M40:M42)</f>
        <v>5</v>
      </c>
      <c r="N39" s="67">
        <f t="shared" ref="N39" si="11">SUM(N40:N42)</f>
        <v>0</v>
      </c>
      <c r="O39" s="68">
        <f>SUM(E39:N39)/6</f>
        <v>4.333333333333333</v>
      </c>
    </row>
    <row r="40" spans="1:15" x14ac:dyDescent="0.3">
      <c r="A40" s="47"/>
      <c r="B40" s="48" t="s">
        <v>97</v>
      </c>
      <c r="C40" s="97"/>
      <c r="D40" s="46">
        <v>5</v>
      </c>
      <c r="E40" s="50"/>
      <c r="F40" s="50"/>
      <c r="G40" s="51"/>
      <c r="H40" s="51"/>
      <c r="I40" s="51">
        <v>5</v>
      </c>
      <c r="J40" s="50"/>
      <c r="K40" s="51"/>
      <c r="L40" s="51">
        <v>5</v>
      </c>
      <c r="M40" s="51">
        <v>5</v>
      </c>
      <c r="N40" s="52"/>
      <c r="O40" s="41"/>
    </row>
    <row r="41" spans="1:15" x14ac:dyDescent="0.3">
      <c r="A41" s="47"/>
      <c r="B41" s="48" t="s">
        <v>130</v>
      </c>
      <c r="C41" s="97"/>
      <c r="D41" s="46">
        <v>3</v>
      </c>
      <c r="E41" s="91"/>
      <c r="F41" s="50">
        <v>3</v>
      </c>
      <c r="G41" s="52"/>
      <c r="H41" s="50">
        <v>3</v>
      </c>
      <c r="I41" s="51"/>
      <c r="J41" s="51"/>
      <c r="K41" s="51">
        <v>3</v>
      </c>
      <c r="L41" s="52"/>
      <c r="M41" s="52"/>
      <c r="N41" s="52"/>
      <c r="O41" s="41"/>
    </row>
    <row r="42" spans="1:15" x14ac:dyDescent="0.3">
      <c r="A42" s="47"/>
      <c r="B42" s="48" t="s">
        <v>98</v>
      </c>
      <c r="C42" s="97"/>
      <c r="D42" s="46">
        <v>0</v>
      </c>
      <c r="E42" s="91"/>
      <c r="F42" s="50"/>
      <c r="G42" s="50"/>
      <c r="H42" s="50"/>
      <c r="I42" s="50"/>
      <c r="J42" s="50">
        <v>0</v>
      </c>
      <c r="K42" s="50"/>
      <c r="L42" s="50"/>
      <c r="M42" s="50"/>
      <c r="N42" s="50"/>
      <c r="O42" s="41"/>
    </row>
    <row r="43" spans="1:15" ht="70.5" customHeight="1" x14ac:dyDescent="0.3">
      <c r="A43" s="94" t="s">
        <v>99</v>
      </c>
      <c r="B43" s="94"/>
      <c r="C43" s="96" t="s">
        <v>1</v>
      </c>
      <c r="D43" s="67">
        <v>5</v>
      </c>
      <c r="E43" s="67">
        <f t="shared" ref="E43:K43" si="12">SUM(E44:E45)</f>
        <v>0</v>
      </c>
      <c r="F43" s="67">
        <f t="shared" si="12"/>
        <v>5</v>
      </c>
      <c r="G43" s="67">
        <f t="shared" si="12"/>
        <v>0</v>
      </c>
      <c r="H43" s="67">
        <f t="shared" si="12"/>
        <v>0</v>
      </c>
      <c r="I43" s="67">
        <f t="shared" si="12"/>
        <v>0</v>
      </c>
      <c r="J43" s="67">
        <f t="shared" si="12"/>
        <v>0</v>
      </c>
      <c r="K43" s="67">
        <f t="shared" si="12"/>
        <v>0</v>
      </c>
      <c r="L43" s="67">
        <f>SUM(L44:L45)</f>
        <v>0</v>
      </c>
      <c r="M43" s="67">
        <f>SUM(M44:M45)</f>
        <v>0</v>
      </c>
      <c r="N43" s="67">
        <f t="shared" ref="N43" si="13">SUM(N44:N45)</f>
        <v>0</v>
      </c>
      <c r="O43" s="68">
        <f>SUM(E43:N43)/1</f>
        <v>5</v>
      </c>
    </row>
    <row r="44" spans="1:15" x14ac:dyDescent="0.3">
      <c r="A44" s="53"/>
      <c r="B44" s="48" t="s">
        <v>100</v>
      </c>
      <c r="C44" s="96"/>
      <c r="D44" s="46">
        <v>5</v>
      </c>
      <c r="E44" s="91"/>
      <c r="F44" s="50">
        <v>5</v>
      </c>
      <c r="G44" s="50"/>
      <c r="H44" s="50"/>
      <c r="I44" s="50"/>
      <c r="J44" s="50"/>
      <c r="K44" s="50"/>
      <c r="L44" s="50"/>
      <c r="M44" s="50"/>
      <c r="N44" s="50"/>
      <c r="O44" s="41"/>
    </row>
    <row r="45" spans="1:15" x14ac:dyDescent="0.3">
      <c r="A45" s="53"/>
      <c r="B45" s="48" t="s">
        <v>101</v>
      </c>
      <c r="C45" s="96"/>
      <c r="D45" s="46">
        <v>0</v>
      </c>
      <c r="E45" s="49"/>
      <c r="F45" s="50"/>
      <c r="G45" s="50"/>
      <c r="H45" s="50"/>
      <c r="I45" s="50"/>
      <c r="J45" s="50"/>
      <c r="K45" s="50"/>
      <c r="L45" s="50"/>
      <c r="M45" s="50"/>
      <c r="N45" s="50"/>
      <c r="O45" s="41"/>
    </row>
    <row r="46" spans="1:15" ht="28.5" customHeight="1" x14ac:dyDescent="0.3">
      <c r="A46" s="95" t="s">
        <v>102</v>
      </c>
      <c r="B46" s="95"/>
      <c r="C46" s="49"/>
      <c r="D46" s="66"/>
      <c r="E46" s="67">
        <f>E47+E51</f>
        <v>5</v>
      </c>
      <c r="F46" s="67">
        <f t="shared" ref="F46:N46" si="14">F47+F51</f>
        <v>5</v>
      </c>
      <c r="G46" s="67">
        <f t="shared" si="14"/>
        <v>5</v>
      </c>
      <c r="H46" s="67">
        <f t="shared" si="14"/>
        <v>5</v>
      </c>
      <c r="I46" s="67">
        <f t="shared" si="14"/>
        <v>5</v>
      </c>
      <c r="J46" s="67">
        <f t="shared" si="14"/>
        <v>5</v>
      </c>
      <c r="K46" s="67">
        <f t="shared" si="14"/>
        <v>5</v>
      </c>
      <c r="L46" s="67">
        <f t="shared" si="14"/>
        <v>5</v>
      </c>
      <c r="M46" s="67">
        <f t="shared" si="14"/>
        <v>5</v>
      </c>
      <c r="N46" s="67">
        <f t="shared" si="14"/>
        <v>5</v>
      </c>
      <c r="O46" s="68">
        <f>(O47+O51)/2</f>
        <v>2.5</v>
      </c>
    </row>
    <row r="47" spans="1:15" ht="70.5" customHeight="1" x14ac:dyDescent="0.3">
      <c r="A47" s="94" t="s">
        <v>103</v>
      </c>
      <c r="B47" s="94"/>
      <c r="C47" s="96" t="s">
        <v>1</v>
      </c>
      <c r="D47" s="67">
        <v>5</v>
      </c>
      <c r="E47" s="67">
        <f t="shared" ref="E47:K47" si="15">SUM(E48:E50)</f>
        <v>0</v>
      </c>
      <c r="F47" s="67">
        <f t="shared" si="15"/>
        <v>0</v>
      </c>
      <c r="G47" s="67">
        <f t="shared" si="15"/>
        <v>0</v>
      </c>
      <c r="H47" s="67">
        <f t="shared" si="15"/>
        <v>0</v>
      </c>
      <c r="I47" s="67">
        <f t="shared" si="15"/>
        <v>0</v>
      </c>
      <c r="J47" s="67">
        <f t="shared" si="15"/>
        <v>0</v>
      </c>
      <c r="K47" s="67">
        <f t="shared" si="15"/>
        <v>0</v>
      </c>
      <c r="L47" s="67">
        <f>SUM(L48:L50)</f>
        <v>0</v>
      </c>
      <c r="M47" s="67">
        <f>SUM(M48:M50)</f>
        <v>0</v>
      </c>
      <c r="N47" s="67">
        <f t="shared" ref="N47" si="16">SUM(N48:N50)</f>
        <v>0</v>
      </c>
      <c r="O47" s="68">
        <f>SUM(E47:N47)/10</f>
        <v>0</v>
      </c>
    </row>
    <row r="48" spans="1:15" x14ac:dyDescent="0.3">
      <c r="A48" s="53"/>
      <c r="B48" s="48" t="s">
        <v>104</v>
      </c>
      <c r="C48" s="96"/>
      <c r="D48" s="46">
        <v>5</v>
      </c>
      <c r="E48" s="91"/>
      <c r="F48" s="50"/>
      <c r="G48" s="50"/>
      <c r="H48" s="50"/>
      <c r="I48" s="50"/>
      <c r="J48" s="50"/>
      <c r="K48" s="50"/>
      <c r="L48" s="50"/>
      <c r="M48" s="50"/>
      <c r="N48" s="50"/>
      <c r="O48" s="41"/>
    </row>
    <row r="49" spans="1:15" x14ac:dyDescent="0.3">
      <c r="A49" s="53"/>
      <c r="B49" s="48" t="s">
        <v>105</v>
      </c>
      <c r="C49" s="96"/>
      <c r="D49" s="46">
        <v>3</v>
      </c>
      <c r="E49" s="80"/>
      <c r="F49" s="50"/>
      <c r="G49" s="50"/>
      <c r="H49" s="50"/>
      <c r="I49" s="50"/>
      <c r="J49" s="50"/>
      <c r="K49" s="50"/>
      <c r="L49" s="50"/>
      <c r="M49" s="50"/>
      <c r="N49" s="50"/>
      <c r="O49" s="41"/>
    </row>
    <row r="50" spans="1:15" x14ac:dyDescent="0.3">
      <c r="A50" s="53"/>
      <c r="B50" s="48" t="s">
        <v>106</v>
      </c>
      <c r="C50" s="96"/>
      <c r="D50" s="46">
        <v>0</v>
      </c>
      <c r="E50" s="49"/>
      <c r="F50" s="50"/>
      <c r="G50" s="50"/>
      <c r="H50" s="50"/>
      <c r="I50" s="50"/>
      <c r="J50" s="50"/>
      <c r="K50" s="50"/>
      <c r="L50" s="50"/>
      <c r="M50" s="50"/>
      <c r="N50" s="50"/>
      <c r="O50" s="41"/>
    </row>
    <row r="51" spans="1:15" ht="70.5" customHeight="1" x14ac:dyDescent="0.3">
      <c r="A51" s="94" t="s">
        <v>107</v>
      </c>
      <c r="B51" s="94"/>
      <c r="C51" s="96" t="s">
        <v>1</v>
      </c>
      <c r="D51" s="67">
        <v>5</v>
      </c>
      <c r="E51" s="67">
        <f t="shared" ref="E51:N51" si="17">SUM(E52:E53)</f>
        <v>5</v>
      </c>
      <c r="F51" s="67">
        <f t="shared" si="17"/>
        <v>5</v>
      </c>
      <c r="G51" s="67">
        <f t="shared" si="17"/>
        <v>5</v>
      </c>
      <c r="H51" s="67">
        <f t="shared" si="17"/>
        <v>5</v>
      </c>
      <c r="I51" s="67">
        <f t="shared" si="17"/>
        <v>5</v>
      </c>
      <c r="J51" s="67">
        <f t="shared" si="17"/>
        <v>5</v>
      </c>
      <c r="K51" s="67">
        <f t="shared" si="17"/>
        <v>5</v>
      </c>
      <c r="L51" s="67">
        <f t="shared" si="17"/>
        <v>5</v>
      </c>
      <c r="M51" s="67">
        <f t="shared" si="17"/>
        <v>5</v>
      </c>
      <c r="N51" s="67">
        <f t="shared" si="17"/>
        <v>5</v>
      </c>
      <c r="O51" s="68">
        <f>SUM(E51:N51)/10</f>
        <v>5</v>
      </c>
    </row>
    <row r="52" spans="1:15" x14ac:dyDescent="0.3">
      <c r="A52" s="53"/>
      <c r="B52" s="48" t="s">
        <v>108</v>
      </c>
      <c r="C52" s="96"/>
      <c r="D52" s="46">
        <v>5</v>
      </c>
      <c r="E52" s="91">
        <v>5</v>
      </c>
      <c r="F52" s="50">
        <v>5</v>
      </c>
      <c r="G52" s="50">
        <v>5</v>
      </c>
      <c r="H52" s="50">
        <v>5</v>
      </c>
      <c r="I52" s="50">
        <v>5</v>
      </c>
      <c r="J52" s="50">
        <v>5</v>
      </c>
      <c r="K52" s="50">
        <v>5</v>
      </c>
      <c r="L52" s="50">
        <v>5</v>
      </c>
      <c r="M52" s="50">
        <v>5</v>
      </c>
      <c r="N52" s="50">
        <v>5</v>
      </c>
      <c r="O52" s="41"/>
    </row>
    <row r="53" spans="1:15" x14ac:dyDescent="0.3">
      <c r="A53" s="53"/>
      <c r="B53" s="48" t="s">
        <v>109</v>
      </c>
      <c r="C53" s="96"/>
      <c r="D53" s="46">
        <v>0</v>
      </c>
      <c r="E53" s="80"/>
      <c r="F53" s="50"/>
      <c r="G53" s="50"/>
      <c r="H53" s="50"/>
      <c r="I53" s="50"/>
      <c r="J53" s="50"/>
      <c r="K53" s="50"/>
      <c r="L53" s="50"/>
      <c r="M53" s="50"/>
      <c r="N53" s="50"/>
      <c r="O53" s="41"/>
    </row>
    <row r="54" spans="1:15" ht="28.5" customHeight="1" x14ac:dyDescent="0.3">
      <c r="A54" s="95" t="s">
        <v>110</v>
      </c>
      <c r="B54" s="95"/>
      <c r="C54" s="49"/>
      <c r="D54" s="66"/>
      <c r="E54" s="67">
        <f>E55</f>
        <v>0</v>
      </c>
      <c r="F54" s="67">
        <f t="shared" ref="F54:N54" si="18">F55</f>
        <v>0</v>
      </c>
      <c r="G54" s="67">
        <f t="shared" si="18"/>
        <v>0</v>
      </c>
      <c r="H54" s="67">
        <f t="shared" si="18"/>
        <v>0</v>
      </c>
      <c r="I54" s="67">
        <f t="shared" si="18"/>
        <v>0</v>
      </c>
      <c r="J54" s="67">
        <f t="shared" si="18"/>
        <v>0</v>
      </c>
      <c r="K54" s="67">
        <f t="shared" si="18"/>
        <v>0</v>
      </c>
      <c r="L54" s="67">
        <f t="shared" si="18"/>
        <v>0</v>
      </c>
      <c r="M54" s="67">
        <f t="shared" si="18"/>
        <v>0</v>
      </c>
      <c r="N54" s="67">
        <f t="shared" si="18"/>
        <v>0</v>
      </c>
      <c r="O54" s="68">
        <f>SUM(E54:N54)/1</f>
        <v>0</v>
      </c>
    </row>
    <row r="55" spans="1:15" ht="70.5" customHeight="1" x14ac:dyDescent="0.3">
      <c r="A55" s="94" t="s">
        <v>111</v>
      </c>
      <c r="B55" s="94"/>
      <c r="C55" s="96" t="s">
        <v>1</v>
      </c>
      <c r="D55" s="67">
        <v>5</v>
      </c>
      <c r="E55" s="67">
        <f t="shared" ref="E55:K55" si="19">SUM(E56:E58)</f>
        <v>0</v>
      </c>
      <c r="F55" s="67">
        <f t="shared" si="19"/>
        <v>0</v>
      </c>
      <c r="G55" s="67">
        <f t="shared" si="19"/>
        <v>0</v>
      </c>
      <c r="H55" s="67">
        <f t="shared" si="19"/>
        <v>0</v>
      </c>
      <c r="I55" s="67">
        <f t="shared" si="19"/>
        <v>0</v>
      </c>
      <c r="J55" s="67">
        <f t="shared" si="19"/>
        <v>0</v>
      </c>
      <c r="K55" s="67">
        <f t="shared" si="19"/>
        <v>0</v>
      </c>
      <c r="L55" s="67">
        <f>SUM(L56:L58)</f>
        <v>0</v>
      </c>
      <c r="M55" s="67">
        <f>SUM(M56:M58)</f>
        <v>0</v>
      </c>
      <c r="N55" s="67">
        <f t="shared" ref="N55" si="20">SUM(N56:N58)</f>
        <v>0</v>
      </c>
      <c r="O55" s="68">
        <f>SUM(E55:N55)/1</f>
        <v>0</v>
      </c>
    </row>
    <row r="56" spans="1:15" x14ac:dyDescent="0.3">
      <c r="A56" s="53"/>
      <c r="B56" s="48" t="s">
        <v>112</v>
      </c>
      <c r="C56" s="96"/>
      <c r="D56" s="46">
        <v>5</v>
      </c>
      <c r="E56" s="91"/>
      <c r="F56" s="91"/>
      <c r="G56" s="91"/>
      <c r="H56" s="91"/>
      <c r="I56" s="91"/>
      <c r="J56" s="49"/>
      <c r="K56" s="80"/>
      <c r="L56" s="75"/>
      <c r="M56" s="49"/>
      <c r="N56" s="49"/>
      <c r="O56" s="41"/>
    </row>
    <row r="57" spans="1:15" x14ac:dyDescent="0.3">
      <c r="A57" s="53"/>
      <c r="B57" s="48" t="s">
        <v>113</v>
      </c>
      <c r="C57" s="96"/>
      <c r="D57" s="46">
        <v>3</v>
      </c>
      <c r="E57" s="91"/>
      <c r="F57" s="50"/>
      <c r="G57" s="50"/>
      <c r="H57" s="50"/>
      <c r="I57" s="50"/>
      <c r="J57" s="50"/>
      <c r="K57" s="50"/>
      <c r="L57" s="50"/>
      <c r="M57" s="50"/>
      <c r="N57" s="50"/>
      <c r="O57" s="41"/>
    </row>
    <row r="58" spans="1:15" x14ac:dyDescent="0.3">
      <c r="A58" s="53"/>
      <c r="B58" s="48" t="s">
        <v>114</v>
      </c>
      <c r="C58" s="96"/>
      <c r="D58" s="46">
        <v>0</v>
      </c>
      <c r="E58" s="49"/>
      <c r="F58" s="50"/>
      <c r="G58" s="50"/>
      <c r="H58" s="50"/>
      <c r="I58" s="50"/>
      <c r="J58" s="50"/>
      <c r="K58" s="50"/>
      <c r="L58" s="50"/>
      <c r="M58" s="50"/>
      <c r="N58" s="50"/>
      <c r="O58" s="41"/>
    </row>
    <row r="59" spans="1:15" ht="32.25" customHeight="1" x14ac:dyDescent="0.3">
      <c r="A59" s="95" t="s">
        <v>115</v>
      </c>
      <c r="B59" s="95"/>
      <c r="C59" s="95"/>
      <c r="D59" s="67"/>
      <c r="E59" s="67">
        <f t="shared" ref="E59:N59" si="21">E60+E63</f>
        <v>5</v>
      </c>
      <c r="F59" s="67">
        <f t="shared" si="21"/>
        <v>10</v>
      </c>
      <c r="G59" s="67">
        <f t="shared" si="21"/>
        <v>5</v>
      </c>
      <c r="H59" s="67">
        <f t="shared" si="21"/>
        <v>5</v>
      </c>
      <c r="I59" s="67">
        <f t="shared" si="21"/>
        <v>5</v>
      </c>
      <c r="J59" s="67">
        <f t="shared" si="21"/>
        <v>5</v>
      </c>
      <c r="K59" s="67">
        <f t="shared" si="21"/>
        <v>10</v>
      </c>
      <c r="L59" s="67">
        <f t="shared" si="21"/>
        <v>10</v>
      </c>
      <c r="M59" s="67">
        <f t="shared" si="21"/>
        <v>5</v>
      </c>
      <c r="N59" s="67">
        <f t="shared" si="21"/>
        <v>10</v>
      </c>
      <c r="O59" s="68">
        <f>(O60+O63)/2</f>
        <v>4.5</v>
      </c>
    </row>
    <row r="60" spans="1:15" ht="24.75" customHeight="1" x14ac:dyDescent="0.3">
      <c r="A60" s="99" t="s">
        <v>116</v>
      </c>
      <c r="B60" s="99"/>
      <c r="C60" s="96"/>
      <c r="D60" s="67">
        <v>5</v>
      </c>
      <c r="E60" s="67">
        <f t="shared" ref="E60:N60" si="22">SUM(E61:E62)</f>
        <v>5</v>
      </c>
      <c r="F60" s="67">
        <f t="shared" si="22"/>
        <v>5</v>
      </c>
      <c r="G60" s="67">
        <f t="shared" si="22"/>
        <v>5</v>
      </c>
      <c r="H60" s="67">
        <f t="shared" si="22"/>
        <v>5</v>
      </c>
      <c r="I60" s="67">
        <f t="shared" si="22"/>
        <v>5</v>
      </c>
      <c r="J60" s="67">
        <f t="shared" si="22"/>
        <v>5</v>
      </c>
      <c r="K60" s="67">
        <f t="shared" si="22"/>
        <v>5</v>
      </c>
      <c r="L60" s="67">
        <f t="shared" si="22"/>
        <v>5</v>
      </c>
      <c r="M60" s="67">
        <f t="shared" si="22"/>
        <v>5</v>
      </c>
      <c r="N60" s="67">
        <f t="shared" si="22"/>
        <v>5</v>
      </c>
      <c r="O60" s="68">
        <f>SUM(E60:N60)/10</f>
        <v>5</v>
      </c>
    </row>
    <row r="61" spans="1:15" ht="33" customHeight="1" x14ac:dyDescent="0.3">
      <c r="A61" s="61"/>
      <c r="B61" s="62" t="s">
        <v>117</v>
      </c>
      <c r="C61" s="96"/>
      <c r="D61" s="46">
        <v>5</v>
      </c>
      <c r="E61" s="50">
        <v>5</v>
      </c>
      <c r="F61" s="51">
        <v>5</v>
      </c>
      <c r="G61" s="51">
        <v>5</v>
      </c>
      <c r="H61" s="50">
        <v>5</v>
      </c>
      <c r="I61" s="51">
        <v>5</v>
      </c>
      <c r="J61" s="51">
        <v>5</v>
      </c>
      <c r="K61" s="51">
        <v>5</v>
      </c>
      <c r="L61" s="51">
        <v>5</v>
      </c>
      <c r="M61" s="51">
        <v>5</v>
      </c>
      <c r="N61" s="51">
        <v>5</v>
      </c>
      <c r="O61" s="41"/>
    </row>
    <row r="62" spans="1:15" ht="48.75" customHeight="1" x14ac:dyDescent="0.3">
      <c r="A62" s="61"/>
      <c r="B62" s="62" t="s">
        <v>118</v>
      </c>
      <c r="C62" s="96"/>
      <c r="D62" s="46">
        <v>0</v>
      </c>
      <c r="E62" s="63"/>
      <c r="F62" s="64"/>
      <c r="G62" s="64"/>
      <c r="H62" s="64"/>
      <c r="I62" s="64"/>
      <c r="J62" s="64"/>
      <c r="K62" s="64"/>
      <c r="L62" s="64"/>
      <c r="M62" s="64"/>
      <c r="N62" s="64"/>
      <c r="O62" s="41"/>
    </row>
    <row r="63" spans="1:15" ht="48.75" customHeight="1" x14ac:dyDescent="0.3">
      <c r="A63" s="94" t="s">
        <v>119</v>
      </c>
      <c r="B63" s="94"/>
      <c r="C63" s="96" t="s">
        <v>1</v>
      </c>
      <c r="D63" s="67">
        <v>5</v>
      </c>
      <c r="E63" s="67">
        <f t="shared" ref="E63:N63" si="23">SUM(E64:E65)</f>
        <v>0</v>
      </c>
      <c r="F63" s="67">
        <f t="shared" si="23"/>
        <v>5</v>
      </c>
      <c r="G63" s="67">
        <f t="shared" si="23"/>
        <v>0</v>
      </c>
      <c r="H63" s="67">
        <f t="shared" si="23"/>
        <v>0</v>
      </c>
      <c r="I63" s="67">
        <f t="shared" si="23"/>
        <v>0</v>
      </c>
      <c r="J63" s="67">
        <f t="shared" si="23"/>
        <v>0</v>
      </c>
      <c r="K63" s="67">
        <f t="shared" si="23"/>
        <v>5</v>
      </c>
      <c r="L63" s="67">
        <f t="shared" si="23"/>
        <v>5</v>
      </c>
      <c r="M63" s="67">
        <f t="shared" si="23"/>
        <v>0</v>
      </c>
      <c r="N63" s="67">
        <f t="shared" si="23"/>
        <v>5</v>
      </c>
      <c r="O63" s="68">
        <f>SUM(E63:N63)/5</f>
        <v>4</v>
      </c>
    </row>
    <row r="64" spans="1:15" ht="18" customHeight="1" x14ac:dyDescent="0.3">
      <c r="A64" s="54"/>
      <c r="B64" s="48" t="s">
        <v>39</v>
      </c>
      <c r="C64" s="96"/>
      <c r="D64" s="46">
        <v>5</v>
      </c>
      <c r="E64" s="91"/>
      <c r="F64" s="92">
        <v>5</v>
      </c>
      <c r="G64" s="59"/>
      <c r="H64" s="59"/>
      <c r="I64" s="59"/>
      <c r="J64" s="91"/>
      <c r="K64" s="91">
        <v>5</v>
      </c>
      <c r="L64" s="91">
        <v>5</v>
      </c>
      <c r="M64" s="91"/>
      <c r="N64" s="91">
        <v>5</v>
      </c>
      <c r="O64" s="42"/>
    </row>
    <row r="65" spans="1:19" ht="18" customHeight="1" x14ac:dyDescent="0.3">
      <c r="A65" s="54"/>
      <c r="B65" s="48" t="s">
        <v>120</v>
      </c>
      <c r="C65" s="96"/>
      <c r="D65" s="46">
        <v>0</v>
      </c>
      <c r="E65" s="91"/>
      <c r="F65" s="91"/>
      <c r="G65" s="91"/>
      <c r="H65" s="91"/>
      <c r="I65" s="91"/>
      <c r="J65" s="91"/>
      <c r="K65" s="91"/>
      <c r="L65" s="91"/>
      <c r="M65" s="91">
        <v>0</v>
      </c>
      <c r="N65" s="91"/>
      <c r="O65" s="42"/>
    </row>
    <row r="66" spans="1:19" ht="21.75" customHeight="1" x14ac:dyDescent="0.3">
      <c r="A66" s="95" t="s">
        <v>121</v>
      </c>
      <c r="B66" s="95"/>
      <c r="C66" s="95"/>
      <c r="D66" s="66"/>
      <c r="E66" s="67">
        <f>E67</f>
        <v>5</v>
      </c>
      <c r="F66" s="67">
        <f t="shared" ref="F66:N66" si="24">F67</f>
        <v>5</v>
      </c>
      <c r="G66" s="67">
        <f t="shared" si="24"/>
        <v>5</v>
      </c>
      <c r="H66" s="67">
        <f t="shared" si="24"/>
        <v>5</v>
      </c>
      <c r="I66" s="67">
        <f t="shared" si="24"/>
        <v>5</v>
      </c>
      <c r="J66" s="67">
        <f t="shared" si="24"/>
        <v>5</v>
      </c>
      <c r="K66" s="67">
        <f t="shared" si="24"/>
        <v>5</v>
      </c>
      <c r="L66" s="67">
        <f t="shared" si="24"/>
        <v>5</v>
      </c>
      <c r="M66" s="67">
        <f t="shared" si="24"/>
        <v>5</v>
      </c>
      <c r="N66" s="67">
        <f t="shared" si="24"/>
        <v>5</v>
      </c>
      <c r="O66" s="68">
        <f>O67</f>
        <v>5</v>
      </c>
    </row>
    <row r="67" spans="1:19" ht="17.25" customHeight="1" x14ac:dyDescent="0.3">
      <c r="A67" s="94" t="s">
        <v>122</v>
      </c>
      <c r="B67" s="94"/>
      <c r="C67" s="96" t="s">
        <v>1</v>
      </c>
      <c r="D67" s="67">
        <v>5</v>
      </c>
      <c r="E67" s="67">
        <f t="shared" ref="E67:N67" si="25">SUM(E68:E69)</f>
        <v>5</v>
      </c>
      <c r="F67" s="67">
        <f t="shared" si="25"/>
        <v>5</v>
      </c>
      <c r="G67" s="67">
        <f t="shared" si="25"/>
        <v>5</v>
      </c>
      <c r="H67" s="67">
        <f t="shared" si="25"/>
        <v>5</v>
      </c>
      <c r="I67" s="67">
        <f t="shared" si="25"/>
        <v>5</v>
      </c>
      <c r="J67" s="67">
        <f t="shared" si="25"/>
        <v>5</v>
      </c>
      <c r="K67" s="67">
        <f t="shared" si="25"/>
        <v>5</v>
      </c>
      <c r="L67" s="67">
        <f t="shared" si="25"/>
        <v>5</v>
      </c>
      <c r="M67" s="67">
        <f t="shared" si="25"/>
        <v>5</v>
      </c>
      <c r="N67" s="67">
        <f t="shared" si="25"/>
        <v>5</v>
      </c>
      <c r="O67" s="68">
        <f>SUM(E67:N67)/10</f>
        <v>5</v>
      </c>
      <c r="R67" s="38">
        <v>80</v>
      </c>
      <c r="S67" s="38" t="s">
        <v>152</v>
      </c>
    </row>
    <row r="68" spans="1:19" ht="17.25" customHeight="1" x14ac:dyDescent="0.3">
      <c r="A68" s="54"/>
      <c r="B68" s="48" t="s">
        <v>123</v>
      </c>
      <c r="C68" s="96"/>
      <c r="D68" s="46">
        <v>5</v>
      </c>
      <c r="E68" s="91">
        <v>5</v>
      </c>
      <c r="F68" s="91">
        <v>5</v>
      </c>
      <c r="G68" s="91">
        <v>5</v>
      </c>
      <c r="H68" s="91">
        <v>5</v>
      </c>
      <c r="I68" s="91">
        <v>5</v>
      </c>
      <c r="J68" s="91">
        <v>5</v>
      </c>
      <c r="K68" s="91">
        <v>5</v>
      </c>
      <c r="L68" s="91">
        <v>5</v>
      </c>
      <c r="M68" s="91">
        <v>5</v>
      </c>
      <c r="N68" s="91">
        <v>5</v>
      </c>
      <c r="O68" s="42"/>
      <c r="R68" s="38">
        <v>75</v>
      </c>
      <c r="S68" s="38" t="s">
        <v>153</v>
      </c>
    </row>
    <row r="69" spans="1:19" ht="17.25" customHeight="1" x14ac:dyDescent="0.3">
      <c r="A69" s="54"/>
      <c r="B69" s="48" t="s">
        <v>124</v>
      </c>
      <c r="C69" s="96"/>
      <c r="D69" s="46">
        <v>3</v>
      </c>
      <c r="E69" s="49"/>
      <c r="F69" s="60"/>
      <c r="G69" s="60"/>
      <c r="H69" s="60"/>
      <c r="I69" s="60"/>
      <c r="J69" s="60"/>
      <c r="K69" s="60"/>
      <c r="L69" s="60"/>
      <c r="M69" s="60"/>
      <c r="N69" s="60"/>
      <c r="O69" s="42"/>
      <c r="R69" s="38">
        <v>70</v>
      </c>
      <c r="S69" s="38" t="s">
        <v>154</v>
      </c>
    </row>
    <row r="70" spans="1:19" s="65" customFormat="1" ht="29.25" customHeight="1" x14ac:dyDescent="0.3">
      <c r="A70" s="98" t="s">
        <v>125</v>
      </c>
      <c r="B70" s="98"/>
      <c r="C70" s="72"/>
      <c r="D70" s="67"/>
      <c r="E70" s="73">
        <f>E7+E59+E66+E38+E46+E54</f>
        <v>49</v>
      </c>
      <c r="F70" s="73">
        <f t="shared" ref="F70:N70" si="26">F7+F59+F66+F38+F46+F54</f>
        <v>61</v>
      </c>
      <c r="G70" s="73">
        <f t="shared" si="26"/>
        <v>49</v>
      </c>
      <c r="H70" s="73">
        <f t="shared" si="26"/>
        <v>50</v>
      </c>
      <c r="I70" s="73">
        <f t="shared" si="26"/>
        <v>54</v>
      </c>
      <c r="J70" s="73">
        <f t="shared" si="26"/>
        <v>48</v>
      </c>
      <c r="K70" s="73">
        <f t="shared" si="26"/>
        <v>62</v>
      </c>
      <c r="L70" s="73">
        <f t="shared" si="26"/>
        <v>62</v>
      </c>
      <c r="M70" s="73">
        <f t="shared" si="26"/>
        <v>59</v>
      </c>
      <c r="N70" s="73">
        <f t="shared" si="26"/>
        <v>54</v>
      </c>
      <c r="O70" s="68">
        <f>SUM(E70:N70)/10</f>
        <v>54.8</v>
      </c>
    </row>
    <row r="71" spans="1:19" ht="27.75" customHeight="1" x14ac:dyDescent="0.3">
      <c r="A71" s="93" t="s">
        <v>126</v>
      </c>
      <c r="B71" s="93"/>
      <c r="C71" s="93"/>
      <c r="D71" s="74">
        <v>80</v>
      </c>
      <c r="E71" s="74">
        <f>'Макс оценка'!S4</f>
        <v>50</v>
      </c>
      <c r="F71" s="74">
        <f>'Макс оценка'!S5</f>
        <v>70</v>
      </c>
      <c r="G71" s="74">
        <f>'Макс оценка'!S6</f>
        <v>50</v>
      </c>
      <c r="H71" s="74">
        <f>'Макс оценка'!S7</f>
        <v>55</v>
      </c>
      <c r="I71" s="74">
        <f>'Макс оценка'!S8</f>
        <v>60</v>
      </c>
      <c r="J71" s="74">
        <f>'Макс оценка'!S9</f>
        <v>55</v>
      </c>
      <c r="K71" s="74">
        <f>'Макс оценка'!S10</f>
        <v>65</v>
      </c>
      <c r="L71" s="74">
        <f>'Макс оценка'!S11</f>
        <v>65</v>
      </c>
      <c r="M71" s="74">
        <f>'Макс оценка'!S12</f>
        <v>65</v>
      </c>
      <c r="N71" s="74">
        <f>'Макс оценка'!S13</f>
        <v>55</v>
      </c>
      <c r="O71" s="90">
        <f>SUM(E71:N71)/10</f>
        <v>59</v>
      </c>
    </row>
    <row r="74" spans="1:19" s="13" customFormat="1" ht="15.6" hidden="1" x14ac:dyDescent="0.3">
      <c r="A74" s="12" t="s">
        <v>155</v>
      </c>
    </row>
    <row r="75" spans="1:19" s="13" customFormat="1" ht="15.6" x14ac:dyDescent="0.3">
      <c r="A75" s="12" t="s">
        <v>157</v>
      </c>
      <c r="E75" s="12"/>
      <c r="F75" s="17"/>
    </row>
    <row r="76" spans="1:19" s="13" customFormat="1" ht="15.6" x14ac:dyDescent="0.3">
      <c r="A76" s="12" t="s">
        <v>156</v>
      </c>
      <c r="E76" s="12"/>
      <c r="F76" s="17"/>
    </row>
    <row r="77" spans="1:19" s="18" customFormat="1" ht="15.6" x14ac:dyDescent="0.3">
      <c r="A77" s="12" t="s">
        <v>149</v>
      </c>
      <c r="B77" s="13"/>
      <c r="E77" s="17"/>
      <c r="O77" s="17" t="s">
        <v>151</v>
      </c>
    </row>
  </sheetData>
  <mergeCells count="57">
    <mergeCell ref="A1:O1"/>
    <mergeCell ref="A2:O2"/>
    <mergeCell ref="A4:A5"/>
    <mergeCell ref="C4:C5"/>
    <mergeCell ref="M4:M5"/>
    <mergeCell ref="B4:B5"/>
    <mergeCell ref="N4:N5"/>
    <mergeCell ref="O4:O5"/>
    <mergeCell ref="G4:G5"/>
    <mergeCell ref="I4:I5"/>
    <mergeCell ref="J4:J5"/>
    <mergeCell ref="K4:K5"/>
    <mergeCell ref="L4:L5"/>
    <mergeCell ref="H4:H5"/>
    <mergeCell ref="F4:F5"/>
    <mergeCell ref="D4:D5"/>
    <mergeCell ref="A38:B38"/>
    <mergeCell ref="E4:E5"/>
    <mergeCell ref="A7:C7"/>
    <mergeCell ref="A15:B15"/>
    <mergeCell ref="A12:B12"/>
    <mergeCell ref="C15:C18"/>
    <mergeCell ref="C8:C11"/>
    <mergeCell ref="C12:C14"/>
    <mergeCell ref="A8:B8"/>
    <mergeCell ref="A60:B60"/>
    <mergeCell ref="A19:B19"/>
    <mergeCell ref="C60:C62"/>
    <mergeCell ref="C19:C21"/>
    <mergeCell ref="C22:C24"/>
    <mergeCell ref="A55:B55"/>
    <mergeCell ref="C55:C58"/>
    <mergeCell ref="A47:B47"/>
    <mergeCell ref="C47:C50"/>
    <mergeCell ref="A22:B22"/>
    <mergeCell ref="A28:B28"/>
    <mergeCell ref="A31:B31"/>
    <mergeCell ref="A59:C59"/>
    <mergeCell ref="A25:B25"/>
    <mergeCell ref="C28:C30"/>
    <mergeCell ref="C25:C27"/>
    <mergeCell ref="A71:C71"/>
    <mergeCell ref="A63:B63"/>
    <mergeCell ref="A66:C66"/>
    <mergeCell ref="C63:C65"/>
    <mergeCell ref="C31:C37"/>
    <mergeCell ref="A39:B39"/>
    <mergeCell ref="C39:C42"/>
    <mergeCell ref="A43:B43"/>
    <mergeCell ref="C43:C45"/>
    <mergeCell ref="A54:B54"/>
    <mergeCell ref="A67:B67"/>
    <mergeCell ref="C67:C69"/>
    <mergeCell ref="A70:B70"/>
    <mergeCell ref="A46:B46"/>
    <mergeCell ref="A51:B51"/>
    <mergeCell ref="C51:C53"/>
  </mergeCells>
  <phoneticPr fontId="18" type="noConversion"/>
  <pageMargins left="0.39370078740157483" right="0"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view="pageBreakPreview" topLeftCell="A4" zoomScaleNormal="70" zoomScaleSheetLayoutView="100" workbookViewId="0">
      <selection activeCell="B13" sqref="B13"/>
    </sheetView>
  </sheetViews>
  <sheetFormatPr defaultRowHeight="14.4" x14ac:dyDescent="0.3"/>
  <cols>
    <col min="1" max="1" width="5.88671875" customWidth="1"/>
    <col min="2" max="2" width="44.77734375" customWidth="1"/>
    <col min="3" max="3" width="10.21875" customWidth="1"/>
    <col min="4" max="5" width="11.6640625" customWidth="1"/>
    <col min="6" max="6" width="13.21875" customWidth="1"/>
  </cols>
  <sheetData>
    <row r="1" spans="1:6" ht="18" hidden="1" customHeight="1" x14ac:dyDescent="0.3">
      <c r="A1" s="104"/>
      <c r="C1" s="107"/>
      <c r="D1" s="107"/>
      <c r="E1" s="107"/>
      <c r="F1" s="107"/>
    </row>
    <row r="2" spans="1:6" ht="153.75" hidden="1" customHeight="1" x14ac:dyDescent="0.3">
      <c r="A2" s="104"/>
      <c r="B2" s="11"/>
      <c r="C2" s="105"/>
      <c r="D2" s="105"/>
      <c r="E2" s="105"/>
      <c r="F2" s="105"/>
    </row>
    <row r="3" spans="1:6" ht="17.25" hidden="1" x14ac:dyDescent="0.25">
      <c r="A3" s="2"/>
    </row>
    <row r="4" spans="1:6" s="3" customFormat="1" ht="103.5" customHeight="1" x14ac:dyDescent="0.3">
      <c r="A4" s="106" t="s">
        <v>167</v>
      </c>
      <c r="B4" s="106"/>
      <c r="C4" s="106"/>
      <c r="D4" s="106"/>
      <c r="E4" s="106"/>
      <c r="F4" s="106"/>
    </row>
    <row r="5" spans="1:6" s="3" customFormat="1" ht="15.75" x14ac:dyDescent="0.25">
      <c r="A5" s="4"/>
    </row>
    <row r="6" spans="1:6" s="3" customFormat="1" ht="181.5" customHeight="1" x14ac:dyDescent="0.3">
      <c r="A6" s="10" t="s">
        <v>30</v>
      </c>
      <c r="B6" s="21" t="s">
        <v>67</v>
      </c>
      <c r="C6" s="10" t="s">
        <v>31</v>
      </c>
      <c r="D6" s="10" t="s">
        <v>32</v>
      </c>
      <c r="E6" s="10" t="s">
        <v>33</v>
      </c>
      <c r="F6" s="8" t="s">
        <v>69</v>
      </c>
    </row>
    <row r="7" spans="1:6" s="3" customFormat="1" ht="14.25" customHeight="1" x14ac:dyDescent="0.3">
      <c r="A7" s="19">
        <v>1</v>
      </c>
      <c r="B7" s="19">
        <v>2</v>
      </c>
      <c r="C7" s="36">
        <v>3</v>
      </c>
      <c r="D7" s="19">
        <v>4</v>
      </c>
      <c r="E7" s="19">
        <v>5</v>
      </c>
      <c r="F7" s="23">
        <v>6</v>
      </c>
    </row>
    <row r="8" spans="1:6" s="3" customFormat="1" ht="15.6" x14ac:dyDescent="0.3">
      <c r="A8" s="21">
        <v>1</v>
      </c>
      <c r="B8" s="7" t="s">
        <v>5</v>
      </c>
      <c r="C8" s="37">
        <f>F8*5</f>
        <v>4.9000000000000004</v>
      </c>
      <c r="D8" s="10">
        <f>'Прил 1'!E70</f>
        <v>49</v>
      </c>
      <c r="E8" s="77">
        <f>'Прил 1'!E71</f>
        <v>50</v>
      </c>
      <c r="F8" s="31">
        <f>D8/E8</f>
        <v>0.98</v>
      </c>
    </row>
    <row r="9" spans="1:6" s="3" customFormat="1" ht="15.6" x14ac:dyDescent="0.3">
      <c r="A9" s="21">
        <v>2</v>
      </c>
      <c r="B9" s="9" t="s">
        <v>4</v>
      </c>
      <c r="C9" s="37">
        <f t="shared" ref="C9:C17" si="0">F9*5</f>
        <v>4.3571428571428577</v>
      </c>
      <c r="D9" s="15">
        <f>'Прил 1'!F70</f>
        <v>61</v>
      </c>
      <c r="E9" s="77">
        <f>'Прил 1'!F71</f>
        <v>70</v>
      </c>
      <c r="F9" s="31">
        <f t="shared" ref="F9:F17" si="1">D9/E9</f>
        <v>0.87142857142857144</v>
      </c>
    </row>
    <row r="10" spans="1:6" s="79" customFormat="1" ht="15.6" x14ac:dyDescent="0.3">
      <c r="A10" s="33">
        <v>3</v>
      </c>
      <c r="B10" s="76" t="s">
        <v>44</v>
      </c>
      <c r="C10" s="37">
        <f t="shared" si="0"/>
        <v>4.9000000000000004</v>
      </c>
      <c r="D10" s="77">
        <f>'Прил 1'!G70</f>
        <v>49</v>
      </c>
      <c r="E10" s="77">
        <f>'Прил 1'!G71</f>
        <v>50</v>
      </c>
      <c r="F10" s="78">
        <f t="shared" si="1"/>
        <v>0.98</v>
      </c>
    </row>
    <row r="11" spans="1:6" s="3" customFormat="1" ht="15.6" x14ac:dyDescent="0.3">
      <c r="A11" s="21">
        <v>4</v>
      </c>
      <c r="B11" s="7" t="s">
        <v>45</v>
      </c>
      <c r="C11" s="37">
        <f t="shared" si="0"/>
        <v>4.545454545454545</v>
      </c>
      <c r="D11" s="15">
        <f>'Прил 1'!H70</f>
        <v>50</v>
      </c>
      <c r="E11" s="77">
        <f>'Прил 1'!H71</f>
        <v>55</v>
      </c>
      <c r="F11" s="31">
        <f t="shared" si="1"/>
        <v>0.90909090909090906</v>
      </c>
    </row>
    <row r="12" spans="1:6" s="3" customFormat="1" ht="15.6" x14ac:dyDescent="0.3">
      <c r="A12" s="21">
        <v>5</v>
      </c>
      <c r="B12" s="7" t="s">
        <v>43</v>
      </c>
      <c r="C12" s="37">
        <f t="shared" si="0"/>
        <v>4.5</v>
      </c>
      <c r="D12" s="10">
        <f>'Прил 1'!I70</f>
        <v>54</v>
      </c>
      <c r="E12" s="77">
        <f>'Прил 1'!I71</f>
        <v>60</v>
      </c>
      <c r="F12" s="31">
        <f t="shared" si="1"/>
        <v>0.9</v>
      </c>
    </row>
    <row r="13" spans="1:6" s="3" customFormat="1" ht="31.2" x14ac:dyDescent="0.3">
      <c r="A13" s="89">
        <v>6</v>
      </c>
      <c r="B13" s="7" t="s">
        <v>46</v>
      </c>
      <c r="C13" s="37">
        <f t="shared" si="0"/>
        <v>4.3636363636363633</v>
      </c>
      <c r="D13" s="15">
        <f>'Прил 1'!J70</f>
        <v>48</v>
      </c>
      <c r="E13" s="77">
        <f>'Прил 1'!J71</f>
        <v>55</v>
      </c>
      <c r="F13" s="31">
        <f t="shared" si="1"/>
        <v>0.87272727272727268</v>
      </c>
    </row>
    <row r="14" spans="1:6" s="3" customFormat="1" ht="15.6" x14ac:dyDescent="0.3">
      <c r="A14" s="89">
        <v>7</v>
      </c>
      <c r="B14" s="7" t="s">
        <v>36</v>
      </c>
      <c r="C14" s="37">
        <f t="shared" si="0"/>
        <v>4.7692307692307692</v>
      </c>
      <c r="D14" s="15">
        <f>'Прил 1'!K70</f>
        <v>62</v>
      </c>
      <c r="E14" s="77">
        <f>'Прил 1'!K71</f>
        <v>65</v>
      </c>
      <c r="F14" s="31">
        <f t="shared" si="1"/>
        <v>0.9538461538461539</v>
      </c>
    </row>
    <row r="15" spans="1:6" s="3" customFormat="1" ht="15.6" x14ac:dyDescent="0.3">
      <c r="A15" s="89">
        <v>8</v>
      </c>
      <c r="B15" s="7" t="s">
        <v>3</v>
      </c>
      <c r="C15" s="37">
        <f>F15*5</f>
        <v>4.7692307692307692</v>
      </c>
      <c r="D15" s="15">
        <f>'Прил 1'!L70</f>
        <v>62</v>
      </c>
      <c r="E15" s="77">
        <f>'Прил 1'!L71</f>
        <v>65</v>
      </c>
      <c r="F15" s="31">
        <f>D15/E15</f>
        <v>0.9538461538461539</v>
      </c>
    </row>
    <row r="16" spans="1:6" s="3" customFormat="1" ht="19.2" customHeight="1" x14ac:dyDescent="0.3">
      <c r="A16" s="89">
        <v>9</v>
      </c>
      <c r="B16" s="7" t="s">
        <v>47</v>
      </c>
      <c r="C16" s="37">
        <f>F16*5</f>
        <v>4.5384615384615383</v>
      </c>
      <c r="D16" s="15">
        <f>'Прил 1'!M70</f>
        <v>59</v>
      </c>
      <c r="E16" s="77">
        <f>'Прил 1'!M71</f>
        <v>65</v>
      </c>
      <c r="F16" s="31">
        <f>D16/E16</f>
        <v>0.90769230769230769</v>
      </c>
    </row>
    <row r="17" spans="1:6" s="3" customFormat="1" ht="15.6" x14ac:dyDescent="0.3">
      <c r="A17" s="89">
        <v>10</v>
      </c>
      <c r="B17" s="7" t="s">
        <v>48</v>
      </c>
      <c r="C17" s="37">
        <f t="shared" si="0"/>
        <v>4.9090909090909092</v>
      </c>
      <c r="D17" s="15">
        <f>'Прил 1'!N70</f>
        <v>54</v>
      </c>
      <c r="E17" s="77">
        <f>'Прил 1'!N71</f>
        <v>55</v>
      </c>
      <c r="F17" s="31">
        <f t="shared" si="1"/>
        <v>0.98181818181818181</v>
      </c>
    </row>
    <row r="18" spans="1:6" s="3" customFormat="1" ht="141" customHeight="1" x14ac:dyDescent="0.3">
      <c r="A18" s="103" t="s">
        <v>68</v>
      </c>
      <c r="B18" s="103"/>
      <c r="C18" s="37">
        <f>SUM(C8:C17)/10</f>
        <v>4.6552247752247755</v>
      </c>
      <c r="D18" s="10" t="s">
        <v>29</v>
      </c>
      <c r="E18" s="10" t="s">
        <v>29</v>
      </c>
      <c r="F18" s="14"/>
    </row>
    <row r="19" spans="1:6" s="3" customFormat="1" ht="15.6" x14ac:dyDescent="0.3"/>
    <row r="21" spans="1:6" s="13" customFormat="1" ht="15.6" hidden="1" x14ac:dyDescent="0.3">
      <c r="A21" s="12" t="s">
        <v>155</v>
      </c>
    </row>
    <row r="22" spans="1:6" s="13" customFormat="1" ht="15.6" x14ac:dyDescent="0.3">
      <c r="A22" s="12" t="s">
        <v>157</v>
      </c>
      <c r="E22" s="12"/>
      <c r="F22" s="17"/>
    </row>
    <row r="23" spans="1:6" s="13" customFormat="1" ht="15.6" x14ac:dyDescent="0.3">
      <c r="A23" s="12" t="s">
        <v>156</v>
      </c>
      <c r="E23" s="12"/>
      <c r="F23" s="17"/>
    </row>
    <row r="24" spans="1:6" ht="15.6" x14ac:dyDescent="0.3">
      <c r="A24" s="12" t="s">
        <v>149</v>
      </c>
      <c r="B24" s="13"/>
      <c r="E24" s="17"/>
      <c r="F24" s="17" t="s">
        <v>151</v>
      </c>
    </row>
  </sheetData>
  <mergeCells count="5">
    <mergeCell ref="A18:B18"/>
    <mergeCell ref="A1:A2"/>
    <mergeCell ref="C2:F2"/>
    <mergeCell ref="A4:F4"/>
    <mergeCell ref="C1:F1"/>
  </mergeCells>
  <phoneticPr fontId="18" type="noConversion"/>
  <pageMargins left="0.39370078740157483" right="0" top="0.74803149606299213" bottom="0.7480314960629921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view="pageBreakPreview" topLeftCell="A13" zoomScale="85" zoomScaleNormal="100" zoomScaleSheetLayoutView="85" workbookViewId="0">
      <selection activeCell="D10" sqref="D10:E10"/>
    </sheetView>
  </sheetViews>
  <sheetFormatPr defaultRowHeight="14.4" x14ac:dyDescent="0.3"/>
  <cols>
    <col min="1" max="1" width="6.88671875" customWidth="1"/>
    <col min="2" max="2" width="34.44140625" customWidth="1"/>
    <col min="3" max="3" width="9.88671875" customWidth="1"/>
    <col min="5" max="5" width="24.6640625" customWidth="1"/>
    <col min="7" max="7" width="22.88671875" customWidth="1"/>
    <col min="8" max="8" width="29.88671875" customWidth="1"/>
  </cols>
  <sheetData>
    <row r="1" spans="1:9" ht="11.25" customHeight="1" x14ac:dyDescent="0.25">
      <c r="A1" s="1"/>
    </row>
    <row r="2" spans="1:9" ht="17.399999999999999" x14ac:dyDescent="0.3">
      <c r="A2" s="118" t="s">
        <v>35</v>
      </c>
      <c r="B2" s="118"/>
      <c r="C2" s="118"/>
      <c r="D2" s="118"/>
      <c r="E2" s="118"/>
      <c r="F2" s="118"/>
      <c r="G2" s="118"/>
      <c r="H2" s="118"/>
    </row>
    <row r="3" spans="1:9" ht="34.200000000000003" customHeight="1" x14ac:dyDescent="0.3">
      <c r="A3" s="119" t="s">
        <v>58</v>
      </c>
      <c r="B3" s="119"/>
      <c r="C3" s="119"/>
      <c r="D3" s="119"/>
      <c r="E3" s="119"/>
      <c r="F3" s="119"/>
      <c r="G3" s="119"/>
      <c r="H3" s="119"/>
    </row>
    <row r="4" spans="1:9" s="18" customFormat="1" ht="19.5" customHeight="1" x14ac:dyDescent="0.3">
      <c r="A4" s="119" t="s">
        <v>168</v>
      </c>
      <c r="B4" s="119"/>
      <c r="C4" s="119"/>
      <c r="D4" s="119"/>
      <c r="E4" s="119"/>
      <c r="F4" s="119"/>
      <c r="G4" s="119"/>
      <c r="H4" s="119"/>
    </row>
    <row r="5" spans="1:9" ht="69" customHeight="1" x14ac:dyDescent="0.3">
      <c r="A5" s="20" t="s">
        <v>28</v>
      </c>
      <c r="B5" s="20" t="s">
        <v>7</v>
      </c>
      <c r="C5" s="19" t="s">
        <v>24</v>
      </c>
      <c r="D5" s="117" t="s">
        <v>25</v>
      </c>
      <c r="E5" s="117"/>
      <c r="F5" s="117" t="s">
        <v>26</v>
      </c>
      <c r="G5" s="117"/>
      <c r="H5" s="20" t="s">
        <v>27</v>
      </c>
    </row>
    <row r="6" spans="1:9" ht="15" x14ac:dyDescent="0.25">
      <c r="A6" s="22">
        <v>1</v>
      </c>
      <c r="B6" s="22">
        <v>2</v>
      </c>
      <c r="C6" s="22">
        <v>3</v>
      </c>
      <c r="D6" s="120">
        <v>4</v>
      </c>
      <c r="E6" s="120"/>
      <c r="F6" s="120">
        <v>5</v>
      </c>
      <c r="G6" s="120"/>
      <c r="H6" s="22">
        <v>6</v>
      </c>
    </row>
    <row r="7" spans="1:9" ht="31.5" customHeight="1" x14ac:dyDescent="0.3">
      <c r="A7" s="121" t="s">
        <v>70</v>
      </c>
      <c r="B7" s="121"/>
      <c r="C7" s="121"/>
      <c r="D7" s="121"/>
      <c r="E7" s="121"/>
      <c r="F7" s="121"/>
      <c r="G7" s="121"/>
      <c r="H7" s="121"/>
    </row>
    <row r="8" spans="1:9" ht="82.2" customHeight="1" x14ac:dyDescent="0.3">
      <c r="A8" s="81" t="s">
        <v>8</v>
      </c>
      <c r="B8" s="82" t="s">
        <v>131</v>
      </c>
      <c r="C8" s="83">
        <f>'Прил 1'!O8</f>
        <v>5</v>
      </c>
      <c r="D8" s="108"/>
      <c r="E8" s="109"/>
      <c r="F8" s="108" t="s">
        <v>160</v>
      </c>
      <c r="G8" s="109"/>
      <c r="H8" s="81"/>
    </row>
    <row r="9" spans="1:9" ht="58.2" customHeight="1" x14ac:dyDescent="0.3">
      <c r="A9" s="81" t="s">
        <v>9</v>
      </c>
      <c r="B9" s="82" t="s">
        <v>40</v>
      </c>
      <c r="C9" s="83">
        <f>'Прил 1'!O12</f>
        <v>6.25</v>
      </c>
      <c r="D9" s="108"/>
      <c r="E9" s="109"/>
      <c r="F9" s="108" t="s">
        <v>169</v>
      </c>
      <c r="G9" s="109"/>
      <c r="H9" s="81" t="s">
        <v>170</v>
      </c>
    </row>
    <row r="10" spans="1:9" ht="66.75" customHeight="1" x14ac:dyDescent="0.3">
      <c r="A10" s="81" t="s">
        <v>10</v>
      </c>
      <c r="B10" s="82" t="s">
        <v>132</v>
      </c>
      <c r="C10" s="83">
        <f>'Прил 1'!O15</f>
        <v>9.5</v>
      </c>
      <c r="D10" s="108" t="s">
        <v>172</v>
      </c>
      <c r="E10" s="109"/>
      <c r="F10" s="108" t="s">
        <v>171</v>
      </c>
      <c r="G10" s="109"/>
      <c r="H10" s="82"/>
      <c r="I10" s="5"/>
    </row>
    <row r="11" spans="1:9" ht="85.8" customHeight="1" x14ac:dyDescent="0.3">
      <c r="A11" s="81" t="s">
        <v>11</v>
      </c>
      <c r="B11" s="82" t="s">
        <v>41</v>
      </c>
      <c r="C11" s="83">
        <f>'Прил 1'!O19</f>
        <v>5</v>
      </c>
      <c r="D11" s="108"/>
      <c r="E11" s="109"/>
      <c r="F11" s="108" t="s">
        <v>161</v>
      </c>
      <c r="G11" s="109"/>
      <c r="H11" s="84"/>
    </row>
    <row r="12" spans="1:9" ht="81.599999999999994" customHeight="1" x14ac:dyDescent="0.3">
      <c r="A12" s="81" t="s">
        <v>12</v>
      </c>
      <c r="B12" s="82" t="s">
        <v>133</v>
      </c>
      <c r="C12" s="83">
        <f>'Прил 1'!O22</f>
        <v>5</v>
      </c>
      <c r="D12" s="108"/>
      <c r="E12" s="109"/>
      <c r="F12" s="108" t="s">
        <v>161</v>
      </c>
      <c r="G12" s="109"/>
      <c r="H12" s="85"/>
    </row>
    <row r="13" spans="1:9" ht="67.2" customHeight="1" x14ac:dyDescent="0.3">
      <c r="A13" s="81" t="s">
        <v>13</v>
      </c>
      <c r="B13" s="85" t="s">
        <v>135</v>
      </c>
      <c r="C13" s="83">
        <f>'Прил 1'!O25</f>
        <v>4</v>
      </c>
      <c r="D13" s="108" t="s">
        <v>173</v>
      </c>
      <c r="E13" s="109"/>
      <c r="F13" s="108" t="s">
        <v>174</v>
      </c>
      <c r="G13" s="109"/>
      <c r="H13" s="84"/>
    </row>
    <row r="14" spans="1:9" ht="82.8" customHeight="1" x14ac:dyDescent="0.3">
      <c r="A14" s="81" t="s">
        <v>14</v>
      </c>
      <c r="B14" s="85" t="s">
        <v>136</v>
      </c>
      <c r="C14" s="83">
        <f>'Прил 1'!O28</f>
        <v>5</v>
      </c>
      <c r="D14" s="108"/>
      <c r="E14" s="109"/>
      <c r="F14" s="108" t="s">
        <v>161</v>
      </c>
      <c r="G14" s="109"/>
      <c r="H14" s="85"/>
    </row>
    <row r="15" spans="1:9" ht="76.2" customHeight="1" x14ac:dyDescent="0.3">
      <c r="A15" s="81" t="s">
        <v>15</v>
      </c>
      <c r="B15" s="85" t="s">
        <v>137</v>
      </c>
      <c r="C15" s="83">
        <f>'Прил 1'!O31</f>
        <v>4.4000000000000004</v>
      </c>
      <c r="D15" s="108"/>
      <c r="E15" s="109"/>
      <c r="F15" s="108" t="s">
        <v>175</v>
      </c>
      <c r="G15" s="109"/>
      <c r="H15" s="81"/>
    </row>
    <row r="16" spans="1:9" s="18" customFormat="1" ht="68.25" customHeight="1" x14ac:dyDescent="0.3">
      <c r="A16" s="116" t="s">
        <v>138</v>
      </c>
      <c r="B16" s="116"/>
      <c r="C16" s="116"/>
      <c r="D16" s="116"/>
      <c r="E16" s="116"/>
      <c r="F16" s="116"/>
      <c r="G16" s="116"/>
      <c r="H16" s="116"/>
    </row>
    <row r="17" spans="1:9" ht="54.6" customHeight="1" x14ac:dyDescent="0.3">
      <c r="A17" s="81" t="s">
        <v>16</v>
      </c>
      <c r="B17" s="85" t="s">
        <v>139</v>
      </c>
      <c r="C17" s="83">
        <f>'Прил 1'!O39</f>
        <v>4.333333333333333</v>
      </c>
      <c r="D17" s="108" t="s">
        <v>42</v>
      </c>
      <c r="E17" s="109"/>
      <c r="F17" s="108" t="s">
        <v>158</v>
      </c>
      <c r="G17" s="109"/>
      <c r="H17" s="81" t="s">
        <v>176</v>
      </c>
    </row>
    <row r="18" spans="1:9" ht="97.2" customHeight="1" x14ac:dyDescent="0.3">
      <c r="A18" s="81" t="s">
        <v>17</v>
      </c>
      <c r="B18" s="85" t="s">
        <v>140</v>
      </c>
      <c r="C18" s="83">
        <f>'Прил 1'!O43</f>
        <v>5</v>
      </c>
      <c r="D18" s="108"/>
      <c r="E18" s="109"/>
      <c r="F18" s="108" t="s">
        <v>4</v>
      </c>
      <c r="G18" s="109"/>
      <c r="H18" s="81" t="s">
        <v>179</v>
      </c>
    </row>
    <row r="19" spans="1:9" s="18" customFormat="1" ht="66.599999999999994" customHeight="1" x14ac:dyDescent="0.3">
      <c r="A19" s="116" t="s">
        <v>141</v>
      </c>
      <c r="B19" s="116"/>
      <c r="C19" s="116"/>
      <c r="D19" s="116"/>
      <c r="E19" s="116"/>
      <c r="F19" s="116"/>
      <c r="G19" s="116"/>
      <c r="H19" s="116"/>
    </row>
    <row r="20" spans="1:9" ht="97.2" customHeight="1" x14ac:dyDescent="0.3">
      <c r="A20" s="81" t="s">
        <v>18</v>
      </c>
      <c r="B20" s="85" t="s">
        <v>142</v>
      </c>
      <c r="C20" s="83">
        <f>'Прил 1'!O47</f>
        <v>0</v>
      </c>
      <c r="D20" s="108"/>
      <c r="E20" s="109"/>
      <c r="F20" s="108"/>
      <c r="G20" s="109"/>
      <c r="H20" s="85" t="s">
        <v>161</v>
      </c>
    </row>
    <row r="21" spans="1:9" ht="82.2" customHeight="1" x14ac:dyDescent="0.3">
      <c r="A21" s="81" t="s">
        <v>19</v>
      </c>
      <c r="B21" s="85" t="s">
        <v>143</v>
      </c>
      <c r="C21" s="83">
        <f>'Прил 1'!O51</f>
        <v>5</v>
      </c>
      <c r="D21" s="108"/>
      <c r="E21" s="109"/>
      <c r="F21" s="108" t="s">
        <v>161</v>
      </c>
      <c r="G21" s="109"/>
      <c r="H21" s="82"/>
      <c r="I21" s="6"/>
    </row>
    <row r="22" spans="1:9" s="18" customFormat="1" ht="66.75" customHeight="1" x14ac:dyDescent="0.3">
      <c r="A22" s="116" t="s">
        <v>110</v>
      </c>
      <c r="B22" s="116"/>
      <c r="C22" s="116"/>
      <c r="D22" s="116"/>
      <c r="E22" s="116"/>
      <c r="F22" s="116"/>
      <c r="G22" s="116"/>
      <c r="H22" s="116"/>
      <c r="I22" s="6"/>
    </row>
    <row r="23" spans="1:9" ht="84.6" customHeight="1" x14ac:dyDescent="0.3">
      <c r="A23" s="81" t="s">
        <v>20</v>
      </c>
      <c r="B23" s="85" t="s">
        <v>144</v>
      </c>
      <c r="C23" s="83">
        <f>'Прил 1'!O55</f>
        <v>0</v>
      </c>
      <c r="D23" s="108"/>
      <c r="E23" s="109"/>
      <c r="F23" s="108"/>
      <c r="G23" s="109"/>
      <c r="H23" s="82" t="s">
        <v>159</v>
      </c>
      <c r="I23" s="6"/>
    </row>
    <row r="24" spans="1:9" ht="31.5" customHeight="1" x14ac:dyDescent="0.3">
      <c r="A24" s="113" t="s">
        <v>115</v>
      </c>
      <c r="B24" s="114"/>
      <c r="C24" s="114"/>
      <c r="D24" s="114"/>
      <c r="E24" s="114"/>
      <c r="F24" s="114"/>
      <c r="G24" s="114"/>
      <c r="H24" s="115"/>
      <c r="I24" s="6"/>
    </row>
    <row r="25" spans="1:9" ht="84.6" customHeight="1" x14ac:dyDescent="0.3">
      <c r="A25" s="81" t="s">
        <v>21</v>
      </c>
      <c r="B25" s="85" t="s">
        <v>145</v>
      </c>
      <c r="C25" s="83">
        <f>'Прил 1'!O60</f>
        <v>5</v>
      </c>
      <c r="D25" s="108"/>
      <c r="E25" s="109"/>
      <c r="F25" s="108" t="s">
        <v>162</v>
      </c>
      <c r="G25" s="109"/>
      <c r="H25" s="82"/>
      <c r="I25" s="6"/>
    </row>
    <row r="26" spans="1:9" ht="69" customHeight="1" x14ac:dyDescent="0.3">
      <c r="A26" s="81" t="s">
        <v>22</v>
      </c>
      <c r="B26" s="85" t="s">
        <v>146</v>
      </c>
      <c r="C26" s="83">
        <f>'Прил 1'!O63</f>
        <v>4</v>
      </c>
      <c r="D26" s="108" t="s">
        <v>178</v>
      </c>
      <c r="E26" s="109"/>
      <c r="F26" s="108" t="s">
        <v>177</v>
      </c>
      <c r="G26" s="109"/>
      <c r="H26" s="85" t="s">
        <v>163</v>
      </c>
    </row>
    <row r="27" spans="1:9" ht="42" customHeight="1" x14ac:dyDescent="0.3">
      <c r="A27" s="110" t="s">
        <v>121</v>
      </c>
      <c r="B27" s="111"/>
      <c r="C27" s="111"/>
      <c r="D27" s="111"/>
      <c r="E27" s="111"/>
      <c r="F27" s="111"/>
      <c r="G27" s="111"/>
      <c r="H27" s="112"/>
    </row>
    <row r="28" spans="1:9" ht="79.8" customHeight="1" x14ac:dyDescent="0.3">
      <c r="A28" s="81" t="s">
        <v>23</v>
      </c>
      <c r="B28" s="85" t="s">
        <v>147</v>
      </c>
      <c r="C28" s="83">
        <f>'Прил 1'!O67</f>
        <v>5</v>
      </c>
      <c r="D28" s="108"/>
      <c r="E28" s="109"/>
      <c r="F28" s="108" t="s">
        <v>164</v>
      </c>
      <c r="G28" s="109"/>
      <c r="H28" s="81"/>
    </row>
    <row r="31" spans="1:9" s="13" customFormat="1" ht="15.6" hidden="1" x14ac:dyDescent="0.3">
      <c r="A31" s="12" t="s">
        <v>155</v>
      </c>
    </row>
    <row r="32" spans="1:9" s="13" customFormat="1" ht="15.6" x14ac:dyDescent="0.3">
      <c r="A32" s="12" t="s">
        <v>157</v>
      </c>
      <c r="E32" s="12"/>
      <c r="F32" s="17"/>
    </row>
    <row r="33" spans="1:8" s="13" customFormat="1" ht="15.6" x14ac:dyDescent="0.3">
      <c r="A33" s="12" t="s">
        <v>156</v>
      </c>
      <c r="E33" s="12"/>
      <c r="F33" s="17"/>
    </row>
    <row r="34" spans="1:8" s="18" customFormat="1" ht="15.6" x14ac:dyDescent="0.3">
      <c r="A34" s="12" t="s">
        <v>149</v>
      </c>
      <c r="B34" s="13"/>
      <c r="E34" s="17"/>
      <c r="H34" s="17" t="s">
        <v>151</v>
      </c>
    </row>
    <row r="35" spans="1:8" ht="15.6" hidden="1" x14ac:dyDescent="0.3">
      <c r="A35" s="12" t="s">
        <v>148</v>
      </c>
      <c r="B35" s="13"/>
      <c r="C35" s="13"/>
      <c r="D35" s="13"/>
      <c r="E35" s="13"/>
      <c r="F35" s="12"/>
      <c r="G35" s="13"/>
    </row>
    <row r="36" spans="1:8" ht="15.6" hidden="1" x14ac:dyDescent="0.3">
      <c r="A36" s="12" t="s">
        <v>150</v>
      </c>
      <c r="B36" s="13"/>
      <c r="C36" s="13"/>
      <c r="D36" s="13"/>
      <c r="F36" s="12"/>
      <c r="G36" s="13"/>
      <c r="H36" s="16"/>
    </row>
    <row r="37" spans="1:8" ht="15.6" hidden="1" x14ac:dyDescent="0.3">
      <c r="A37" s="12" t="s">
        <v>149</v>
      </c>
      <c r="H37" s="34" t="s">
        <v>151</v>
      </c>
    </row>
  </sheetData>
  <mergeCells count="45">
    <mergeCell ref="D10:E10"/>
    <mergeCell ref="F10:G10"/>
    <mergeCell ref="D11:E11"/>
    <mergeCell ref="F11:G11"/>
    <mergeCell ref="F6:G6"/>
    <mergeCell ref="A7:H7"/>
    <mergeCell ref="D8:E8"/>
    <mergeCell ref="F8:G8"/>
    <mergeCell ref="D9:E9"/>
    <mergeCell ref="F9:G9"/>
    <mergeCell ref="D6:E6"/>
    <mergeCell ref="D5:E5"/>
    <mergeCell ref="F5:G5"/>
    <mergeCell ref="A2:H2"/>
    <mergeCell ref="A3:H3"/>
    <mergeCell ref="A4:H4"/>
    <mergeCell ref="F20:G20"/>
    <mergeCell ref="D13:E13"/>
    <mergeCell ref="F13:G13"/>
    <mergeCell ref="F14:G14"/>
    <mergeCell ref="D15:E15"/>
    <mergeCell ref="F15:G15"/>
    <mergeCell ref="D17:E17"/>
    <mergeCell ref="F17:G17"/>
    <mergeCell ref="D18:E18"/>
    <mergeCell ref="F18:G18"/>
    <mergeCell ref="D14:E14"/>
    <mergeCell ref="A16:H16"/>
    <mergeCell ref="A19:H19"/>
    <mergeCell ref="D12:E12"/>
    <mergeCell ref="F12:G12"/>
    <mergeCell ref="D28:E28"/>
    <mergeCell ref="D20:E20"/>
    <mergeCell ref="F28:G28"/>
    <mergeCell ref="A27:H27"/>
    <mergeCell ref="F26:G26"/>
    <mergeCell ref="D25:E25"/>
    <mergeCell ref="F25:G25"/>
    <mergeCell ref="A24:H24"/>
    <mergeCell ref="D21:E21"/>
    <mergeCell ref="F21:G21"/>
    <mergeCell ref="D23:E23"/>
    <mergeCell ref="F23:G23"/>
    <mergeCell ref="D26:E26"/>
    <mergeCell ref="A22:H22"/>
  </mergeCells>
  <phoneticPr fontId="18" type="noConversion"/>
  <pageMargins left="0.31496062992125984" right="0" top="0.39370078740157483" bottom="0.39370078740157483" header="0.19685039370078741" footer="0"/>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view="pageBreakPreview" zoomScaleNormal="100" zoomScaleSheetLayoutView="100" workbookViewId="0">
      <selection activeCell="L5" sqref="L5"/>
    </sheetView>
  </sheetViews>
  <sheetFormatPr defaultRowHeight="14.4" x14ac:dyDescent="0.3"/>
  <cols>
    <col min="1" max="1" width="5.109375" style="18" customWidth="1"/>
    <col min="2" max="2" width="19.88671875" customWidth="1"/>
    <col min="3" max="5" width="6.88671875" customWidth="1"/>
    <col min="6" max="6" width="6.5546875" customWidth="1"/>
    <col min="7" max="7" width="6.6640625" customWidth="1"/>
    <col min="8" max="8" width="6.88671875" customWidth="1"/>
    <col min="9" max="9" width="6.44140625" customWidth="1"/>
    <col min="10" max="10" width="6.5546875" customWidth="1"/>
    <col min="11" max="11" width="6.33203125" customWidth="1"/>
    <col min="12" max="12" width="6.6640625" customWidth="1"/>
    <col min="13" max="13" width="6.5546875" customWidth="1"/>
    <col min="14" max="14" width="6.6640625" customWidth="1"/>
    <col min="15" max="15" width="6" customWidth="1"/>
    <col min="16" max="16" width="6.109375" customWidth="1"/>
    <col min="17" max="17" width="6.33203125" customWidth="1"/>
    <col min="18" max="18" width="6.44140625" customWidth="1"/>
    <col min="19" max="19" width="7.109375" customWidth="1"/>
  </cols>
  <sheetData>
    <row r="1" spans="1:19" ht="42.75" customHeight="1" x14ac:dyDescent="0.3">
      <c r="A1" s="124" t="s">
        <v>63</v>
      </c>
      <c r="B1" s="124"/>
      <c r="C1" s="124"/>
      <c r="D1" s="124"/>
      <c r="E1" s="124"/>
      <c r="F1" s="124"/>
      <c r="G1" s="124"/>
      <c r="H1" s="124"/>
      <c r="I1" s="124"/>
      <c r="J1" s="124"/>
      <c r="K1" s="124"/>
      <c r="L1" s="124"/>
      <c r="M1" s="124"/>
      <c r="N1" s="124"/>
      <c r="O1" s="124"/>
      <c r="P1" s="124"/>
      <c r="Q1" s="124"/>
      <c r="R1" s="124"/>
      <c r="S1" s="24"/>
    </row>
    <row r="2" spans="1:19" ht="15.6" x14ac:dyDescent="0.3">
      <c r="A2" s="123" t="s">
        <v>62</v>
      </c>
      <c r="B2" s="123" t="s">
        <v>61</v>
      </c>
      <c r="C2" s="122" t="s">
        <v>66</v>
      </c>
      <c r="D2" s="122"/>
      <c r="E2" s="122"/>
      <c r="F2" s="122"/>
      <c r="G2" s="122"/>
      <c r="H2" s="122"/>
      <c r="I2" s="122"/>
      <c r="J2" s="122"/>
      <c r="K2" s="122"/>
      <c r="L2" s="122"/>
      <c r="M2" s="122"/>
      <c r="N2" s="122"/>
      <c r="O2" s="122"/>
      <c r="P2" s="122"/>
      <c r="Q2" s="122"/>
      <c r="R2" s="122"/>
      <c r="S2" s="125" t="s">
        <v>65</v>
      </c>
    </row>
    <row r="3" spans="1:19" ht="15.6" x14ac:dyDescent="0.3">
      <c r="A3" s="123"/>
      <c r="B3" s="123"/>
      <c r="C3" s="28">
        <v>1</v>
      </c>
      <c r="D3" s="28">
        <v>2</v>
      </c>
      <c r="E3" s="28">
        <v>3</v>
      </c>
      <c r="F3" s="28">
        <v>4</v>
      </c>
      <c r="G3" s="28">
        <v>5</v>
      </c>
      <c r="H3" s="28">
        <v>6</v>
      </c>
      <c r="I3" s="28">
        <v>7</v>
      </c>
      <c r="J3" s="28">
        <v>8</v>
      </c>
      <c r="K3" s="28">
        <v>9</v>
      </c>
      <c r="L3" s="28">
        <v>10</v>
      </c>
      <c r="M3" s="28">
        <v>11</v>
      </c>
      <c r="N3" s="28">
        <v>12</v>
      </c>
      <c r="O3" s="28">
        <v>13</v>
      </c>
      <c r="P3" s="28">
        <v>14</v>
      </c>
      <c r="Q3" s="28">
        <v>15</v>
      </c>
      <c r="R3" s="28">
        <v>16</v>
      </c>
      <c r="S3" s="125"/>
    </row>
    <row r="4" spans="1:19" x14ac:dyDescent="0.3">
      <c r="A4" s="25">
        <v>1</v>
      </c>
      <c r="B4" s="27" t="s">
        <v>5</v>
      </c>
      <c r="C4" s="26">
        <v>5</v>
      </c>
      <c r="D4" s="30">
        <v>0</v>
      </c>
      <c r="E4" s="32">
        <v>5</v>
      </c>
      <c r="F4" s="32">
        <v>5</v>
      </c>
      <c r="G4" s="32">
        <v>5</v>
      </c>
      <c r="H4" s="26">
        <v>5</v>
      </c>
      <c r="I4" s="32">
        <v>5</v>
      </c>
      <c r="J4" s="26">
        <v>5</v>
      </c>
      <c r="K4" s="30">
        <v>0</v>
      </c>
      <c r="L4" s="30">
        <v>0</v>
      </c>
      <c r="M4" s="30">
        <v>0</v>
      </c>
      <c r="N4" s="26">
        <v>5</v>
      </c>
      <c r="O4" s="30">
        <v>0</v>
      </c>
      <c r="P4" s="26">
        <v>5</v>
      </c>
      <c r="Q4" s="30">
        <v>0</v>
      </c>
      <c r="R4" s="26">
        <v>5</v>
      </c>
      <c r="S4" s="29">
        <f>SUM(C4:R4)</f>
        <v>50</v>
      </c>
    </row>
    <row r="5" spans="1:19" x14ac:dyDescent="0.3">
      <c r="A5" s="25">
        <v>2</v>
      </c>
      <c r="B5" s="27" t="s">
        <v>4</v>
      </c>
      <c r="C5" s="26">
        <v>5</v>
      </c>
      <c r="D5" s="26">
        <v>5</v>
      </c>
      <c r="E5" s="32">
        <v>5</v>
      </c>
      <c r="F5" s="32">
        <v>5</v>
      </c>
      <c r="G5" s="32">
        <v>5</v>
      </c>
      <c r="H5" s="26">
        <v>5</v>
      </c>
      <c r="I5" s="32">
        <v>5</v>
      </c>
      <c r="J5" s="26">
        <v>5</v>
      </c>
      <c r="K5" s="26">
        <v>5</v>
      </c>
      <c r="L5" s="26">
        <v>5</v>
      </c>
      <c r="M5" s="30">
        <v>0</v>
      </c>
      <c r="N5" s="26">
        <v>5</v>
      </c>
      <c r="O5" s="30">
        <v>0</v>
      </c>
      <c r="P5" s="26">
        <v>5</v>
      </c>
      <c r="Q5" s="26">
        <v>5</v>
      </c>
      <c r="R5" s="26">
        <v>5</v>
      </c>
      <c r="S5" s="29">
        <f t="shared" ref="S5:S13" si="0">SUM(C5:R5)</f>
        <v>70</v>
      </c>
    </row>
    <row r="6" spans="1:19" x14ac:dyDescent="0.3">
      <c r="A6" s="25">
        <v>3</v>
      </c>
      <c r="B6" s="27" t="s">
        <v>49</v>
      </c>
      <c r="C6" s="26">
        <v>5</v>
      </c>
      <c r="D6" s="30">
        <v>0</v>
      </c>
      <c r="E6" s="32">
        <v>5</v>
      </c>
      <c r="F6" s="32">
        <v>5</v>
      </c>
      <c r="G6" s="32">
        <v>5</v>
      </c>
      <c r="H6" s="26">
        <v>5</v>
      </c>
      <c r="I6" s="32">
        <v>5</v>
      </c>
      <c r="J6" s="26">
        <v>5</v>
      </c>
      <c r="K6" s="30">
        <v>0</v>
      </c>
      <c r="L6" s="30">
        <v>0</v>
      </c>
      <c r="M6" s="30">
        <v>0</v>
      </c>
      <c r="N6" s="26">
        <v>5</v>
      </c>
      <c r="O6" s="30">
        <v>0</v>
      </c>
      <c r="P6" s="26">
        <v>5</v>
      </c>
      <c r="Q6" s="30">
        <v>0</v>
      </c>
      <c r="R6" s="26">
        <v>5</v>
      </c>
      <c r="S6" s="29">
        <f t="shared" si="0"/>
        <v>50</v>
      </c>
    </row>
    <row r="7" spans="1:19" x14ac:dyDescent="0.3">
      <c r="A7" s="25">
        <v>4</v>
      </c>
      <c r="B7" s="27" t="s">
        <v>6</v>
      </c>
      <c r="C7" s="26">
        <v>5</v>
      </c>
      <c r="D7" s="30">
        <v>0</v>
      </c>
      <c r="E7" s="32">
        <v>5</v>
      </c>
      <c r="F7" s="32">
        <v>5</v>
      </c>
      <c r="G7" s="32">
        <v>5</v>
      </c>
      <c r="H7" s="26">
        <v>5</v>
      </c>
      <c r="I7" s="32">
        <v>5</v>
      </c>
      <c r="J7" s="26">
        <v>5</v>
      </c>
      <c r="K7" s="26">
        <v>5</v>
      </c>
      <c r="L7" s="30">
        <v>0</v>
      </c>
      <c r="M7" s="30">
        <v>0</v>
      </c>
      <c r="N7" s="26">
        <v>5</v>
      </c>
      <c r="O7" s="30">
        <v>0</v>
      </c>
      <c r="P7" s="26">
        <v>5</v>
      </c>
      <c r="Q7" s="30">
        <v>0</v>
      </c>
      <c r="R7" s="26">
        <v>5</v>
      </c>
      <c r="S7" s="29">
        <f t="shared" si="0"/>
        <v>55</v>
      </c>
    </row>
    <row r="8" spans="1:19" x14ac:dyDescent="0.3">
      <c r="A8" s="25">
        <v>5</v>
      </c>
      <c r="B8" s="27" t="s">
        <v>50</v>
      </c>
      <c r="C8" s="26">
        <v>5</v>
      </c>
      <c r="D8" s="26">
        <v>5</v>
      </c>
      <c r="E8" s="32">
        <v>5</v>
      </c>
      <c r="F8" s="32">
        <v>5</v>
      </c>
      <c r="G8" s="32">
        <v>5</v>
      </c>
      <c r="H8" s="26">
        <v>5</v>
      </c>
      <c r="I8" s="32">
        <v>5</v>
      </c>
      <c r="J8" s="26">
        <v>5</v>
      </c>
      <c r="K8" s="26">
        <v>5</v>
      </c>
      <c r="L8" s="30">
        <v>0</v>
      </c>
      <c r="M8" s="30">
        <v>0</v>
      </c>
      <c r="N8" s="26">
        <v>5</v>
      </c>
      <c r="O8" s="30">
        <v>0</v>
      </c>
      <c r="P8" s="26">
        <v>5</v>
      </c>
      <c r="Q8" s="30">
        <v>0</v>
      </c>
      <c r="R8" s="26">
        <v>5</v>
      </c>
      <c r="S8" s="29">
        <f t="shared" si="0"/>
        <v>60</v>
      </c>
    </row>
    <row r="9" spans="1:19" x14ac:dyDescent="0.3">
      <c r="A9" s="25">
        <v>6</v>
      </c>
      <c r="B9" s="27" t="s">
        <v>42</v>
      </c>
      <c r="C9" s="26">
        <v>5</v>
      </c>
      <c r="D9" s="30">
        <v>0</v>
      </c>
      <c r="E9" s="32">
        <v>5</v>
      </c>
      <c r="F9" s="32">
        <v>5</v>
      </c>
      <c r="G9" s="32">
        <v>5</v>
      </c>
      <c r="H9" s="26">
        <v>5</v>
      </c>
      <c r="I9" s="32">
        <v>5</v>
      </c>
      <c r="J9" s="26">
        <v>5</v>
      </c>
      <c r="K9" s="26">
        <v>5</v>
      </c>
      <c r="L9" s="30">
        <v>0</v>
      </c>
      <c r="M9" s="30">
        <v>0</v>
      </c>
      <c r="N9" s="26">
        <v>5</v>
      </c>
      <c r="O9" s="30">
        <v>0</v>
      </c>
      <c r="P9" s="26">
        <v>5</v>
      </c>
      <c r="Q9" s="30">
        <v>0</v>
      </c>
      <c r="R9" s="26">
        <v>5</v>
      </c>
      <c r="S9" s="29">
        <f t="shared" si="0"/>
        <v>55</v>
      </c>
    </row>
    <row r="10" spans="1:19" x14ac:dyDescent="0.3">
      <c r="A10" s="25">
        <v>7</v>
      </c>
      <c r="B10" s="27" t="s">
        <v>51</v>
      </c>
      <c r="C10" s="26">
        <v>5</v>
      </c>
      <c r="D10" s="26">
        <v>5</v>
      </c>
      <c r="E10" s="32">
        <v>5</v>
      </c>
      <c r="F10" s="32">
        <v>5</v>
      </c>
      <c r="G10" s="32">
        <v>5</v>
      </c>
      <c r="H10" s="26">
        <v>5</v>
      </c>
      <c r="I10" s="26">
        <v>5</v>
      </c>
      <c r="J10" s="26">
        <v>5</v>
      </c>
      <c r="K10" s="26">
        <v>5</v>
      </c>
      <c r="L10" s="30">
        <v>0</v>
      </c>
      <c r="M10" s="30">
        <v>0</v>
      </c>
      <c r="N10" s="26">
        <v>5</v>
      </c>
      <c r="O10" s="30">
        <v>0</v>
      </c>
      <c r="P10" s="26">
        <v>5</v>
      </c>
      <c r="Q10" s="26">
        <v>5</v>
      </c>
      <c r="R10" s="26">
        <v>5</v>
      </c>
      <c r="S10" s="29">
        <f t="shared" si="0"/>
        <v>65</v>
      </c>
    </row>
    <row r="11" spans="1:19" x14ac:dyDescent="0.3">
      <c r="A11" s="25">
        <v>8</v>
      </c>
      <c r="B11" s="27" t="s">
        <v>52</v>
      </c>
      <c r="C11" s="26">
        <v>5</v>
      </c>
      <c r="D11" s="26">
        <v>5</v>
      </c>
      <c r="E11" s="32">
        <v>5</v>
      </c>
      <c r="F11" s="32">
        <v>5</v>
      </c>
      <c r="G11" s="32">
        <v>5</v>
      </c>
      <c r="H11" s="26">
        <v>5</v>
      </c>
      <c r="I11" s="26">
        <v>5</v>
      </c>
      <c r="J11" s="26">
        <v>5</v>
      </c>
      <c r="K11" s="26">
        <v>5</v>
      </c>
      <c r="L11" s="30">
        <v>0</v>
      </c>
      <c r="M11" s="30">
        <v>0</v>
      </c>
      <c r="N11" s="26">
        <v>5</v>
      </c>
      <c r="O11" s="30">
        <v>0</v>
      </c>
      <c r="P11" s="26">
        <v>5</v>
      </c>
      <c r="Q11" s="26">
        <v>5</v>
      </c>
      <c r="R11" s="26">
        <v>5</v>
      </c>
      <c r="S11" s="29">
        <f t="shared" si="0"/>
        <v>65</v>
      </c>
    </row>
    <row r="12" spans="1:19" x14ac:dyDescent="0.3">
      <c r="A12" s="25">
        <v>9</v>
      </c>
      <c r="B12" s="27" t="s">
        <v>53</v>
      </c>
      <c r="C12" s="26">
        <v>5</v>
      </c>
      <c r="D12" s="26">
        <v>5</v>
      </c>
      <c r="E12" s="32">
        <v>5</v>
      </c>
      <c r="F12" s="32">
        <v>5</v>
      </c>
      <c r="G12" s="32">
        <v>5</v>
      </c>
      <c r="H12" s="26">
        <v>5</v>
      </c>
      <c r="I12" s="26">
        <v>5</v>
      </c>
      <c r="J12" s="26">
        <v>5</v>
      </c>
      <c r="K12" s="26">
        <v>5</v>
      </c>
      <c r="L12" s="30">
        <v>0</v>
      </c>
      <c r="M12" s="30">
        <v>0</v>
      </c>
      <c r="N12" s="26">
        <v>5</v>
      </c>
      <c r="O12" s="30">
        <v>0</v>
      </c>
      <c r="P12" s="26">
        <v>5</v>
      </c>
      <c r="Q12" s="26">
        <v>5</v>
      </c>
      <c r="R12" s="26">
        <v>5</v>
      </c>
      <c r="S12" s="29">
        <f t="shared" si="0"/>
        <v>65</v>
      </c>
    </row>
    <row r="13" spans="1:19" x14ac:dyDescent="0.3">
      <c r="A13" s="25">
        <v>10</v>
      </c>
      <c r="B13" s="27" t="s">
        <v>64</v>
      </c>
      <c r="C13" s="26">
        <v>5</v>
      </c>
      <c r="D13" s="35">
        <v>0</v>
      </c>
      <c r="E13" s="32">
        <v>5</v>
      </c>
      <c r="F13" s="32">
        <v>5</v>
      </c>
      <c r="G13" s="32">
        <v>5</v>
      </c>
      <c r="H13" s="26">
        <v>5</v>
      </c>
      <c r="I13" s="26">
        <v>5</v>
      </c>
      <c r="J13" s="26">
        <v>5</v>
      </c>
      <c r="K13" s="30">
        <v>0</v>
      </c>
      <c r="L13" s="30">
        <v>0</v>
      </c>
      <c r="M13" s="30">
        <v>0</v>
      </c>
      <c r="N13" s="26">
        <v>5</v>
      </c>
      <c r="O13" s="30">
        <v>0</v>
      </c>
      <c r="P13" s="26">
        <v>5</v>
      </c>
      <c r="Q13" s="26">
        <v>5</v>
      </c>
      <c r="R13" s="26">
        <v>5</v>
      </c>
      <c r="S13" s="29">
        <f t="shared" si="0"/>
        <v>55</v>
      </c>
    </row>
    <row r="14" spans="1:19" ht="15" x14ac:dyDescent="0.25">
      <c r="B14" s="24"/>
      <c r="C14" s="24"/>
      <c r="D14" s="24"/>
      <c r="E14" s="24"/>
      <c r="F14" s="24"/>
      <c r="G14" s="24"/>
      <c r="H14" s="24"/>
      <c r="I14" s="24"/>
      <c r="J14" s="24"/>
      <c r="K14" s="24"/>
      <c r="L14" s="24"/>
      <c r="M14" s="24"/>
      <c r="N14" s="24"/>
      <c r="O14" s="24"/>
      <c r="P14" s="24"/>
      <c r="Q14" s="24"/>
      <c r="R14" s="24"/>
      <c r="S14" s="24"/>
    </row>
    <row r="15" spans="1:19" ht="15" x14ac:dyDescent="0.25">
      <c r="B15" s="24"/>
      <c r="C15" s="24"/>
      <c r="D15" s="24"/>
      <c r="E15" s="24"/>
      <c r="F15" s="24"/>
      <c r="G15" s="24"/>
      <c r="H15" s="24"/>
      <c r="I15" s="24"/>
      <c r="J15" s="24"/>
      <c r="K15" s="24"/>
      <c r="L15" s="24"/>
      <c r="M15" s="24"/>
      <c r="N15" s="24"/>
      <c r="O15" s="24"/>
      <c r="P15" s="24"/>
      <c r="Q15" s="24"/>
      <c r="R15" s="24"/>
      <c r="S15" s="24"/>
    </row>
    <row r="16" spans="1:19" ht="15" x14ac:dyDescent="0.25">
      <c r="B16" s="24"/>
      <c r="C16" s="24"/>
      <c r="D16" s="24"/>
      <c r="E16" s="24"/>
      <c r="F16" s="24"/>
      <c r="G16" s="24"/>
      <c r="H16" s="24"/>
      <c r="I16" s="24"/>
      <c r="J16" s="24"/>
      <c r="K16" s="24"/>
      <c r="L16" s="24"/>
      <c r="M16" s="24"/>
      <c r="N16" s="24"/>
      <c r="O16" s="24"/>
      <c r="P16" s="24"/>
      <c r="Q16" s="24"/>
      <c r="R16" s="24"/>
      <c r="S16" s="24"/>
    </row>
    <row r="17" spans="2:19" ht="15" x14ac:dyDescent="0.25">
      <c r="B17" s="24"/>
      <c r="C17" s="24"/>
      <c r="D17" s="24"/>
      <c r="E17" s="24"/>
      <c r="F17" s="24"/>
      <c r="G17" s="24"/>
      <c r="H17" s="24"/>
      <c r="I17" s="24"/>
      <c r="J17" s="24"/>
      <c r="K17" s="24"/>
      <c r="L17" s="24"/>
      <c r="M17" s="24"/>
      <c r="N17" s="24"/>
      <c r="O17" s="24"/>
      <c r="P17" s="24"/>
      <c r="Q17" s="24"/>
      <c r="R17" s="24"/>
      <c r="S17" s="24"/>
    </row>
    <row r="18" spans="2:19" ht="15" x14ac:dyDescent="0.25">
      <c r="B18" s="24"/>
      <c r="C18" s="24"/>
      <c r="D18" s="24"/>
      <c r="E18" s="24"/>
      <c r="F18" s="24"/>
      <c r="G18" s="24"/>
      <c r="H18" s="24"/>
      <c r="I18" s="24"/>
      <c r="J18" s="24"/>
      <c r="K18" s="24"/>
      <c r="L18" s="24"/>
      <c r="M18" s="24"/>
      <c r="N18" s="24"/>
      <c r="O18" s="24"/>
      <c r="P18" s="24"/>
      <c r="Q18" s="24"/>
      <c r="R18" s="24"/>
      <c r="S18" s="24"/>
    </row>
    <row r="19" spans="2:19" ht="15" x14ac:dyDescent="0.25">
      <c r="B19" s="24"/>
      <c r="C19" s="24"/>
      <c r="D19" s="24"/>
      <c r="E19" s="24"/>
      <c r="F19" s="24"/>
      <c r="G19" s="24"/>
      <c r="H19" s="24"/>
      <c r="I19" s="24"/>
      <c r="J19" s="24"/>
      <c r="K19" s="24"/>
      <c r="L19" s="24"/>
      <c r="M19" s="24"/>
      <c r="N19" s="24"/>
      <c r="O19" s="24"/>
      <c r="P19" s="24"/>
      <c r="Q19" s="24"/>
      <c r="R19" s="24"/>
      <c r="S19" s="24"/>
    </row>
    <row r="20" spans="2:19" ht="15" x14ac:dyDescent="0.25">
      <c r="B20" s="24"/>
      <c r="C20" s="24"/>
      <c r="D20" s="24"/>
      <c r="E20" s="24"/>
      <c r="F20" s="24"/>
      <c r="G20" s="24"/>
      <c r="H20" s="24"/>
      <c r="I20" s="24"/>
      <c r="J20" s="24"/>
      <c r="K20" s="24"/>
      <c r="L20" s="24"/>
      <c r="M20" s="24"/>
      <c r="N20" s="24"/>
      <c r="O20" s="24"/>
      <c r="P20" s="24"/>
      <c r="Q20" s="24"/>
      <c r="R20" s="24"/>
      <c r="S20" s="24"/>
    </row>
    <row r="21" spans="2:19" ht="15" x14ac:dyDescent="0.25">
      <c r="B21" s="24"/>
      <c r="C21" s="24"/>
      <c r="D21" s="24"/>
      <c r="E21" s="24"/>
      <c r="F21" s="24"/>
      <c r="G21" s="24"/>
      <c r="H21" s="24"/>
      <c r="I21" s="24"/>
      <c r="J21" s="24"/>
      <c r="K21" s="24"/>
      <c r="L21" s="24"/>
      <c r="M21" s="24"/>
      <c r="N21" s="24"/>
      <c r="O21" s="24"/>
      <c r="P21" s="24"/>
      <c r="Q21" s="24"/>
      <c r="R21" s="24"/>
      <c r="S21" s="24"/>
    </row>
    <row r="22" spans="2:19" ht="15" x14ac:dyDescent="0.25">
      <c r="B22" s="24"/>
      <c r="C22" s="24"/>
      <c r="D22" s="24"/>
      <c r="E22" s="24"/>
      <c r="F22" s="24"/>
      <c r="G22" s="24"/>
      <c r="H22" s="24"/>
      <c r="I22" s="24"/>
      <c r="J22" s="24"/>
      <c r="K22" s="24"/>
      <c r="L22" s="24"/>
      <c r="M22" s="24"/>
      <c r="N22" s="24"/>
      <c r="O22" s="24"/>
      <c r="P22" s="24"/>
      <c r="Q22" s="24"/>
      <c r="R22" s="24"/>
      <c r="S22" s="24"/>
    </row>
    <row r="23" spans="2:19" ht="15" x14ac:dyDescent="0.25">
      <c r="B23" s="24"/>
      <c r="C23" s="24"/>
      <c r="D23" s="24"/>
      <c r="E23" s="24"/>
      <c r="F23" s="24"/>
      <c r="G23" s="24"/>
      <c r="H23" s="24"/>
      <c r="I23" s="24"/>
      <c r="J23" s="24"/>
      <c r="K23" s="24"/>
      <c r="L23" s="24"/>
      <c r="M23" s="24"/>
      <c r="N23" s="24"/>
      <c r="O23" s="24"/>
      <c r="P23" s="24"/>
      <c r="Q23" s="24"/>
      <c r="R23" s="24"/>
      <c r="S23" s="24"/>
    </row>
    <row r="24" spans="2:19" x14ac:dyDescent="0.3">
      <c r="B24" s="24"/>
      <c r="C24" s="24"/>
      <c r="D24" s="24"/>
      <c r="E24" s="24"/>
      <c r="F24" s="24"/>
      <c r="G24" s="24"/>
      <c r="H24" s="24"/>
      <c r="I24" s="24"/>
      <c r="J24" s="24"/>
      <c r="K24" s="24"/>
      <c r="L24" s="24"/>
      <c r="M24" s="24"/>
      <c r="N24" s="24"/>
      <c r="O24" s="24"/>
      <c r="P24" s="24"/>
      <c r="Q24" s="24"/>
      <c r="R24" s="24"/>
      <c r="S24" s="24"/>
    </row>
    <row r="25" spans="2:19" x14ac:dyDescent="0.3">
      <c r="B25" s="24"/>
      <c r="C25" s="24"/>
      <c r="D25" s="24"/>
      <c r="E25" s="24"/>
      <c r="F25" s="24"/>
      <c r="G25" s="24"/>
      <c r="H25" s="24"/>
      <c r="I25" s="24"/>
      <c r="J25" s="24"/>
      <c r="K25" s="24"/>
      <c r="L25" s="24"/>
      <c r="M25" s="24"/>
      <c r="N25" s="24"/>
      <c r="O25" s="24"/>
      <c r="P25" s="24"/>
      <c r="Q25" s="24"/>
      <c r="R25" s="24"/>
      <c r="S25" s="24"/>
    </row>
    <row r="26" spans="2:19" x14ac:dyDescent="0.3">
      <c r="B26" s="24"/>
      <c r="C26" s="24"/>
      <c r="D26" s="24"/>
      <c r="E26" s="24"/>
      <c r="F26" s="24"/>
      <c r="G26" s="24"/>
      <c r="H26" s="24"/>
      <c r="I26" s="24"/>
      <c r="J26" s="24"/>
      <c r="K26" s="24"/>
      <c r="L26" s="24"/>
      <c r="M26" s="24"/>
      <c r="N26" s="24"/>
      <c r="O26" s="24"/>
      <c r="P26" s="24"/>
      <c r="Q26" s="24"/>
      <c r="R26" s="24"/>
      <c r="S26" s="24"/>
    </row>
    <row r="27" spans="2:19" x14ac:dyDescent="0.3">
      <c r="B27" s="24"/>
      <c r="C27" s="24"/>
      <c r="D27" s="24"/>
      <c r="E27" s="24"/>
      <c r="F27" s="24"/>
      <c r="G27" s="24"/>
      <c r="H27" s="24"/>
      <c r="I27" s="24"/>
      <c r="J27" s="24"/>
      <c r="K27" s="24"/>
      <c r="L27" s="24"/>
      <c r="M27" s="24"/>
      <c r="N27" s="24"/>
      <c r="O27" s="24"/>
      <c r="P27" s="24"/>
      <c r="Q27" s="24"/>
      <c r="R27" s="24"/>
      <c r="S27" s="24"/>
    </row>
    <row r="28" spans="2:19" x14ac:dyDescent="0.3">
      <c r="B28" s="24"/>
      <c r="C28" s="24"/>
      <c r="D28" s="24"/>
      <c r="E28" s="24"/>
      <c r="F28" s="24"/>
      <c r="G28" s="24"/>
      <c r="H28" s="24"/>
      <c r="I28" s="24"/>
      <c r="J28" s="24"/>
      <c r="K28" s="24"/>
      <c r="L28" s="24"/>
      <c r="M28" s="24"/>
      <c r="N28" s="24"/>
      <c r="O28" s="24"/>
      <c r="P28" s="24"/>
      <c r="Q28" s="24"/>
      <c r="R28" s="24"/>
      <c r="S28" s="24"/>
    </row>
    <row r="29" spans="2:19" x14ac:dyDescent="0.3">
      <c r="B29" s="24"/>
      <c r="C29" s="24"/>
      <c r="D29" s="24"/>
      <c r="E29" s="24"/>
      <c r="F29" s="24"/>
      <c r="G29" s="24"/>
      <c r="H29" s="24"/>
      <c r="I29" s="24"/>
      <c r="J29" s="24"/>
      <c r="K29" s="24"/>
      <c r="L29" s="24"/>
      <c r="M29" s="24"/>
      <c r="N29" s="24"/>
      <c r="O29" s="24"/>
      <c r="P29" s="24"/>
      <c r="Q29" s="24"/>
      <c r="R29" s="24"/>
      <c r="S29" s="24"/>
    </row>
    <row r="30" spans="2:19" x14ac:dyDescent="0.3">
      <c r="B30" s="24"/>
      <c r="C30" s="24"/>
      <c r="D30" s="24"/>
      <c r="E30" s="24"/>
      <c r="F30" s="24"/>
      <c r="G30" s="24"/>
      <c r="H30" s="24"/>
      <c r="I30" s="24"/>
      <c r="J30" s="24"/>
      <c r="K30" s="24"/>
      <c r="L30" s="24"/>
      <c r="M30" s="24"/>
      <c r="N30" s="24"/>
      <c r="O30" s="24"/>
      <c r="P30" s="24"/>
      <c r="Q30" s="24"/>
      <c r="R30" s="24"/>
      <c r="S30" s="24"/>
    </row>
    <row r="31" spans="2:19" x14ac:dyDescent="0.3">
      <c r="B31" s="24"/>
      <c r="C31" s="24"/>
      <c r="D31" s="24"/>
      <c r="E31" s="24"/>
      <c r="F31" s="24"/>
      <c r="G31" s="24"/>
      <c r="H31" s="24"/>
      <c r="I31" s="24"/>
      <c r="J31" s="24"/>
      <c r="K31" s="24"/>
      <c r="L31" s="24"/>
      <c r="M31" s="24"/>
      <c r="N31" s="24"/>
      <c r="O31" s="24"/>
      <c r="P31" s="24"/>
      <c r="Q31" s="24"/>
      <c r="R31" s="24"/>
      <c r="S31" s="24"/>
    </row>
    <row r="32" spans="2:19" x14ac:dyDescent="0.3">
      <c r="B32" s="24"/>
      <c r="C32" s="24"/>
      <c r="D32" s="24"/>
      <c r="E32" s="24"/>
      <c r="F32" s="24"/>
      <c r="G32" s="24"/>
      <c r="H32" s="24"/>
      <c r="I32" s="24"/>
      <c r="J32" s="24"/>
      <c r="K32" s="24"/>
      <c r="L32" s="24"/>
      <c r="M32" s="24"/>
      <c r="N32" s="24"/>
      <c r="O32" s="24"/>
      <c r="P32" s="24"/>
      <c r="Q32" s="24"/>
      <c r="R32" s="24"/>
      <c r="S32" s="24"/>
    </row>
    <row r="33" spans="2:19" x14ac:dyDescent="0.3">
      <c r="B33" s="24"/>
      <c r="C33" s="24"/>
      <c r="D33" s="24"/>
      <c r="E33" s="24"/>
      <c r="F33" s="24"/>
      <c r="G33" s="24"/>
      <c r="H33" s="24"/>
      <c r="I33" s="24"/>
      <c r="J33" s="24"/>
      <c r="K33" s="24"/>
      <c r="L33" s="24"/>
      <c r="M33" s="24"/>
      <c r="N33" s="24"/>
      <c r="O33" s="24"/>
      <c r="P33" s="24"/>
      <c r="Q33" s="24"/>
      <c r="R33" s="24"/>
      <c r="S33" s="24"/>
    </row>
    <row r="34" spans="2:19" x14ac:dyDescent="0.3">
      <c r="B34" s="24"/>
      <c r="C34" s="24"/>
      <c r="D34" s="24"/>
      <c r="E34" s="24"/>
      <c r="F34" s="24"/>
      <c r="G34" s="24"/>
      <c r="H34" s="24"/>
      <c r="I34" s="24"/>
      <c r="J34" s="24"/>
      <c r="K34" s="24"/>
      <c r="L34" s="24"/>
      <c r="M34" s="24"/>
      <c r="N34" s="24"/>
      <c r="O34" s="24"/>
      <c r="P34" s="24"/>
      <c r="Q34" s="24"/>
      <c r="R34" s="24"/>
      <c r="S34" s="24"/>
    </row>
    <row r="35" spans="2:19" x14ac:dyDescent="0.3">
      <c r="B35" s="24"/>
      <c r="C35" s="24"/>
      <c r="D35" s="24"/>
      <c r="E35" s="24"/>
      <c r="F35" s="24"/>
      <c r="G35" s="24"/>
      <c r="H35" s="24"/>
      <c r="I35" s="24"/>
      <c r="J35" s="24"/>
      <c r="K35" s="24"/>
      <c r="L35" s="24"/>
      <c r="M35" s="24"/>
      <c r="N35" s="24"/>
      <c r="O35" s="24"/>
      <c r="P35" s="24"/>
      <c r="Q35" s="24"/>
      <c r="R35" s="24"/>
      <c r="S35" s="24"/>
    </row>
    <row r="36" spans="2:19" x14ac:dyDescent="0.3">
      <c r="B36" s="24"/>
      <c r="C36" s="24"/>
      <c r="D36" s="24"/>
      <c r="E36" s="24"/>
      <c r="F36" s="24"/>
      <c r="G36" s="24"/>
      <c r="H36" s="24"/>
      <c r="I36" s="24"/>
      <c r="J36" s="24"/>
      <c r="K36" s="24"/>
      <c r="L36" s="24"/>
      <c r="M36" s="24"/>
      <c r="N36" s="24"/>
      <c r="O36" s="24"/>
      <c r="P36" s="24"/>
      <c r="Q36" s="24"/>
      <c r="R36" s="24"/>
      <c r="S36" s="24"/>
    </row>
    <row r="37" spans="2:19" x14ac:dyDescent="0.3">
      <c r="B37" s="24"/>
      <c r="C37" s="24"/>
      <c r="D37" s="24"/>
      <c r="E37" s="24"/>
      <c r="F37" s="24"/>
      <c r="G37" s="24"/>
      <c r="H37" s="24"/>
      <c r="I37" s="24"/>
      <c r="J37" s="24"/>
      <c r="K37" s="24"/>
      <c r="L37" s="24"/>
      <c r="M37" s="24"/>
      <c r="N37" s="24"/>
      <c r="O37" s="24"/>
      <c r="P37" s="24"/>
      <c r="Q37" s="24"/>
      <c r="R37" s="24"/>
      <c r="S37" s="24"/>
    </row>
    <row r="38" spans="2:19" x14ac:dyDescent="0.3">
      <c r="B38" s="24"/>
      <c r="C38" s="24"/>
      <c r="D38" s="24"/>
      <c r="E38" s="24"/>
      <c r="F38" s="24"/>
      <c r="G38" s="24"/>
      <c r="H38" s="24"/>
      <c r="I38" s="24"/>
      <c r="J38" s="24"/>
      <c r="K38" s="24"/>
      <c r="L38" s="24"/>
      <c r="M38" s="24"/>
      <c r="N38" s="24"/>
      <c r="O38" s="24"/>
      <c r="P38" s="24"/>
      <c r="Q38" s="24"/>
      <c r="R38" s="24"/>
      <c r="S38" s="24"/>
    </row>
  </sheetData>
  <mergeCells count="5">
    <mergeCell ref="C2:R2"/>
    <mergeCell ref="B2:B3"/>
    <mergeCell ref="A2:A3"/>
    <mergeCell ref="A1:R1"/>
    <mergeCell ref="S2:S3"/>
  </mergeCells>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Прил 1</vt:lpstr>
      <vt:lpstr>Сводный рейтинг</vt:lpstr>
      <vt:lpstr>Результаты анализа качества</vt:lpstr>
      <vt:lpstr>Макс оценка</vt:lpstr>
      <vt:lpstr>'Прил 1'!Заголовки_для_печати</vt:lpstr>
      <vt:lpstr>'Прил 1'!Область_печати</vt:lpstr>
      <vt:lpstr>'Результаты анализа качества'!Область_печати</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Галина А. Короткая</dc:creator>
  <cp:lastModifiedBy>budget</cp:lastModifiedBy>
  <cp:lastPrinted>2024-08-02T07:27:48Z</cp:lastPrinted>
  <dcterms:created xsi:type="dcterms:W3CDTF">2013-06-11T05:48:22Z</dcterms:created>
  <dcterms:modified xsi:type="dcterms:W3CDTF">2025-08-19T07:52:52Z</dcterms:modified>
</cp:coreProperties>
</file>