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23" i="1"/>
  <c r="H20"/>
  <c r="H16"/>
  <c r="H25"/>
  <c r="H26"/>
  <c r="H27"/>
  <c r="H28"/>
  <c r="H24"/>
  <c r="H31"/>
  <c r="H32"/>
  <c r="H33"/>
  <c r="H34"/>
  <c r="H35"/>
  <c r="H36"/>
  <c r="H37"/>
  <c r="H38"/>
  <c r="H39"/>
  <c r="H40"/>
  <c r="H41"/>
  <c r="H42"/>
  <c r="H43"/>
  <c r="H44"/>
  <c r="H45"/>
  <c r="H46"/>
  <c r="H13"/>
  <c r="I13"/>
  <c r="I14"/>
  <c r="I15"/>
  <c r="I16"/>
  <c r="I17"/>
  <c r="I18"/>
  <c r="I20"/>
  <c r="I21"/>
  <c r="I22"/>
  <c r="I23"/>
  <c r="I25"/>
  <c r="I28"/>
  <c r="I31"/>
  <c r="I33"/>
  <c r="I34"/>
  <c r="I36"/>
  <c r="I38"/>
  <c r="I40"/>
  <c r="I42"/>
  <c r="I45"/>
  <c r="G12"/>
  <c r="F12"/>
  <c r="E12"/>
  <c r="G24"/>
  <c r="F24"/>
  <c r="E24"/>
  <c r="G26"/>
  <c r="I26" s="1"/>
  <c r="F26"/>
  <c r="E26"/>
  <c r="G30"/>
  <c r="F30"/>
  <c r="E30"/>
  <c r="G32"/>
  <c r="I32" s="1"/>
  <c r="F32"/>
  <c r="E32"/>
  <c r="G35"/>
  <c r="F35"/>
  <c r="E35"/>
  <c r="G37"/>
  <c r="I37" s="1"/>
  <c r="F37"/>
  <c r="E37"/>
  <c r="G39"/>
  <c r="F39"/>
  <c r="E39"/>
  <c r="G41"/>
  <c r="I41" s="1"/>
  <c r="F41"/>
  <c r="E41"/>
  <c r="G44"/>
  <c r="F44"/>
  <c r="E44"/>
  <c r="I44" l="1"/>
  <c r="I39"/>
  <c r="I35"/>
  <c r="I30"/>
  <c r="E46"/>
  <c r="G46"/>
  <c r="I12"/>
  <c r="H30"/>
  <c r="H12"/>
  <c r="F46"/>
  <c r="I46" s="1"/>
  <c r="I24"/>
</calcChain>
</file>

<file path=xl/sharedStrings.xml><?xml version="1.0" encoding="utf-8"?>
<sst xmlns="http://schemas.openxmlformats.org/spreadsheetml/2006/main" count="43" uniqueCount="43">
  <si>
    <t>Таблица № 3</t>
  </si>
  <si>
    <t>Наименование статей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</si>
  <si>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</si>
  <si>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</si>
  <si>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</si>
  <si>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</si>
  <si>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</si>
  <si>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</si>
  <si>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Первичный воинский учет на территориях, где отсутствуют военные комиссариаты</t>
  </si>
  <si>
    <t xml:space="preserve">Национальная безопасность и правоохранительная деятельность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</si>
  <si>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</si>
  <si>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</si>
  <si>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</si>
  <si>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</si>
  <si>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</si>
  <si>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</si>
  <si>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</si>
  <si>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</si>
  <si>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 и средства массовой информации</t>
  </si>
  <si>
    <t xml:space="preserve">Культура   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</si>
  <si>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</si>
  <si>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</si>
  <si>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</si>
  <si>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</si>
  <si>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</si>
  <si>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</si>
  <si>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 РАСХОДОВ</t>
  </si>
  <si>
    <t xml:space="preserve">              Расходы бюджета  по ведомственной структуре расходов</t>
  </si>
  <si>
    <t>за 2016-2017 годы</t>
  </si>
  <si>
    <t>992 Администрация Петровского сельского поселения Славянского района</t>
  </si>
  <si>
    <t>Исполнение 2016 год, т. р.</t>
  </si>
  <si>
    <t>уточн. план 2017</t>
  </si>
  <si>
    <t>Исполн.   2017год</t>
  </si>
  <si>
    <t>Темп роста 2017 к 2016 году в %.</t>
  </si>
  <si>
    <t>пособия,компенсации</t>
  </si>
  <si>
    <t>обеспечение пожарной безопасности</t>
  </si>
  <si>
    <t>ДНД 0314</t>
  </si>
  <si>
    <t>осуществление выборов</t>
  </si>
  <si>
    <t>Темп роста исполн 2017 к уточн. Плану 2017 %</t>
  </si>
  <si>
    <t>Глава Петровского сельского поселения</t>
  </si>
  <si>
    <t>В.И. Михайленко</t>
  </si>
  <si>
    <t>Начальник финансового отдела</t>
  </si>
  <si>
    <t>М.Н. Ковтун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</si>
</sst>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4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0" borderId="5" xfId="0" applyFont="1" applyBorder="1"/>
    <xf numFmtId="0" fontId="3" fillId="0" borderId="4" xfId="0" applyFont="1" applyBorder="1"/>
    <xf numFmtId="0" fontId="3" fillId="0" borderId="5" xfId="0" applyFont="1" applyBorder="1"/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0" fontId="2" fillId="0" borderId="0" xfId="0" applyFont="1" applyAlignment="1"/>
    <xf numFmtId="0" fontId="3" fillId="0" borderId="9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wrapText="1"/>
    </xf>
    <xf numFmtId="0" fontId="3" fillId="0" borderId="8" xfId="0" applyFont="1" applyBorder="1"/>
    <xf numFmtId="164" fontId="4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top" wrapText="1"/>
    </xf>
    <xf numFmtId="164" fontId="3" fillId="0" borderId="8" xfId="0" applyNumberFormat="1" applyFont="1" applyBorder="1"/>
    <xf numFmtId="164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7" xfId="0" applyFont="1" applyBorder="1"/>
    <xf numFmtId="0" fontId="3" fillId="0" borderId="6" xfId="0" applyFont="1" applyBorder="1"/>
    <xf numFmtId="0" fontId="3" fillId="0" borderId="4" xfId="0" applyFont="1" applyBorder="1"/>
    <xf numFmtId="164" fontId="3" fillId="0" borderId="7" xfId="0" applyNumberFormat="1" applyFont="1" applyBorder="1"/>
    <xf numFmtId="164" fontId="3" fillId="0" borderId="6" xfId="0" applyNumberFormat="1" applyFont="1" applyBorder="1"/>
    <xf numFmtId="164" fontId="3" fillId="0" borderId="4" xfId="0" applyNumberFormat="1" applyFont="1" applyBorder="1"/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L50"/>
  <sheetViews>
    <sheetView tabSelected="1" topLeftCell="A32" workbookViewId="0">
      <selection activeCell="I36" sqref="I36"/>
    </sheetView>
  </sheetViews>
  <sheetFormatPr defaultRowHeight="15"/>
  <cols>
    <col min="1" max="1" width="1.42578125" customWidth="1"/>
    <col min="2" max="3" width="9.140625" hidden="1" customWidth="1"/>
    <col min="4" max="4" width="33" customWidth="1"/>
  </cols>
  <sheetData>
    <row r="5" spans="1:12" ht="18.75">
      <c r="D5" s="1" t="s">
        <v>0</v>
      </c>
    </row>
    <row r="6" spans="1:12" ht="18.75">
      <c r="D6" s="2"/>
    </row>
    <row r="7" spans="1:12" ht="15" customHeight="1">
      <c r="A7" s="23" t="s">
        <v>27</v>
      </c>
      <c r="B7" s="23"/>
      <c r="C7" s="23"/>
      <c r="D7" s="23"/>
      <c r="E7" s="23"/>
      <c r="F7" s="23"/>
      <c r="G7" s="23"/>
      <c r="H7" s="23"/>
      <c r="I7" s="23"/>
    </row>
    <row r="8" spans="1:12" ht="15" customHeight="1">
      <c r="A8" s="37" t="s">
        <v>28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2" ht="19.5" thickBot="1">
      <c r="D9" s="3"/>
    </row>
    <row r="10" spans="1:12" ht="90" thickBot="1">
      <c r="D10" s="4" t="s">
        <v>1</v>
      </c>
      <c r="E10" s="5" t="s">
        <v>30</v>
      </c>
      <c r="F10" s="5" t="s">
        <v>31</v>
      </c>
      <c r="G10" s="6" t="s">
        <v>32</v>
      </c>
      <c r="H10" s="24" t="s">
        <v>33</v>
      </c>
      <c r="I10" s="25" t="s">
        <v>38</v>
      </c>
    </row>
    <row r="11" spans="1:12" ht="39.75" thickBot="1">
      <c r="D11" s="7" t="s">
        <v>29</v>
      </c>
      <c r="E11" s="8"/>
      <c r="F11" s="8"/>
      <c r="G11" s="8"/>
      <c r="H11" s="8"/>
      <c r="I11" s="9"/>
    </row>
    <row r="12" spans="1:12" ht="20.25" customHeight="1" thickBot="1">
      <c r="D12" s="10" t="s">
        <v>2</v>
      </c>
      <c r="E12" s="11">
        <f>SUM(E13:E23)</f>
        <v>20322.900000000001</v>
      </c>
      <c r="F12" s="11">
        <f>SUM(F13:F23)</f>
        <v>20612.199999999997</v>
      </c>
      <c r="G12" s="11">
        <f>SUM(G13:G23)</f>
        <v>20522.099999999999</v>
      </c>
      <c r="H12" s="33">
        <f>SUM(G12/E12*100)</f>
        <v>100.9801750734393</v>
      </c>
      <c r="I12" s="34">
        <f>SUM(G12/F12*100)</f>
        <v>99.562880235976763</v>
      </c>
    </row>
    <row r="13" spans="1:12" ht="67.5" customHeight="1" thickBot="1">
      <c r="D13" s="48" t="s">
        <v>3</v>
      </c>
      <c r="E13" s="51">
        <v>874.2</v>
      </c>
      <c r="F13" s="52">
        <v>970.9</v>
      </c>
      <c r="G13" s="53">
        <v>970.9</v>
      </c>
      <c r="H13" s="56">
        <f>SUM(G13/E13*100)</f>
        <v>111.06154198123998</v>
      </c>
      <c r="I13" s="34">
        <f t="shared" ref="I13:I46" si="0">SUM(G13/F13*100)</f>
        <v>100</v>
      </c>
    </row>
    <row r="14" spans="1:12" ht="15.75" hidden="1" thickBot="1">
      <c r="D14" s="49"/>
      <c r="E14" s="40"/>
      <c r="F14" s="42"/>
      <c r="G14" s="54"/>
      <c r="H14" s="57"/>
      <c r="I14" s="34" t="e">
        <f t="shared" si="0"/>
        <v>#DIV/0!</v>
      </c>
    </row>
    <row r="15" spans="1:12" ht="15.75" hidden="1" thickBot="1">
      <c r="D15" s="50"/>
      <c r="E15" s="41"/>
      <c r="F15" s="43"/>
      <c r="G15" s="55"/>
      <c r="H15" s="58"/>
      <c r="I15" s="34" t="e">
        <f t="shared" si="0"/>
        <v>#DIV/0!</v>
      </c>
    </row>
    <row r="16" spans="1:12" ht="54" customHeight="1" thickBot="1">
      <c r="D16" s="59" t="s">
        <v>4</v>
      </c>
      <c r="E16" s="51">
        <v>52</v>
      </c>
      <c r="F16" s="60">
        <v>63</v>
      </c>
      <c r="G16" s="53">
        <v>63</v>
      </c>
      <c r="H16" s="56">
        <f>SUM(G16/E16*100)</f>
        <v>121.15384615384615</v>
      </c>
      <c r="I16" s="34">
        <f t="shared" si="0"/>
        <v>100</v>
      </c>
    </row>
    <row r="17" spans="4:9" ht="15.75" hidden="1" thickBot="1">
      <c r="D17" s="38"/>
      <c r="E17" s="40"/>
      <c r="F17" s="61"/>
      <c r="G17" s="54"/>
      <c r="H17" s="57"/>
      <c r="I17" s="34" t="e">
        <f t="shared" si="0"/>
        <v>#DIV/0!</v>
      </c>
    </row>
    <row r="18" spans="4:9" ht="15.75" hidden="1" thickBot="1">
      <c r="D18" s="38"/>
      <c r="E18" s="40"/>
      <c r="F18" s="61"/>
      <c r="G18" s="54"/>
      <c r="H18" s="57"/>
      <c r="I18" s="34" t="e">
        <f t="shared" si="0"/>
        <v>#DIV/0!</v>
      </c>
    </row>
    <row r="19" spans="4:9" ht="15.75" thickBot="1">
      <c r="D19" s="29" t="s">
        <v>37</v>
      </c>
      <c r="E19" s="30">
        <v>426.9</v>
      </c>
      <c r="F19" s="31">
        <v>0</v>
      </c>
      <c r="G19" s="32">
        <v>0</v>
      </c>
      <c r="H19" s="35">
        <v>0</v>
      </c>
      <c r="I19" s="34">
        <v>0</v>
      </c>
    </row>
    <row r="20" spans="4:9" ht="77.25" customHeight="1" thickBot="1">
      <c r="D20" s="38" t="s">
        <v>5</v>
      </c>
      <c r="E20" s="40">
        <v>5243.4</v>
      </c>
      <c r="F20" s="42">
        <v>5895</v>
      </c>
      <c r="G20" s="44">
        <v>5884.5</v>
      </c>
      <c r="H20" s="46">
        <f>SUM(G20/E20*100)</f>
        <v>112.22679940496624</v>
      </c>
      <c r="I20" s="34">
        <f t="shared" si="0"/>
        <v>99.821882951653933</v>
      </c>
    </row>
    <row r="21" spans="4:9" ht="15.75" hidden="1" thickBot="1">
      <c r="D21" s="38"/>
      <c r="E21" s="40"/>
      <c r="F21" s="42"/>
      <c r="G21" s="44"/>
      <c r="H21" s="46"/>
      <c r="I21" s="34" t="e">
        <f t="shared" si="0"/>
        <v>#DIV/0!</v>
      </c>
    </row>
    <row r="22" spans="4:9" ht="15.75" hidden="1" thickBot="1">
      <c r="D22" s="39"/>
      <c r="E22" s="41"/>
      <c r="F22" s="43"/>
      <c r="G22" s="45"/>
      <c r="H22" s="47"/>
      <c r="I22" s="34" t="e">
        <f t="shared" si="0"/>
        <v>#DIV/0!</v>
      </c>
    </row>
    <row r="23" spans="4:9" ht="27" thickBot="1">
      <c r="D23" s="12" t="s">
        <v>6</v>
      </c>
      <c r="E23" s="13">
        <v>13726.4</v>
      </c>
      <c r="F23" s="14">
        <v>13683.3</v>
      </c>
      <c r="G23" s="13">
        <v>13603.7</v>
      </c>
      <c r="H23" s="36">
        <f>SUM(G23/E23*100)</f>
        <v>99.106102109803018</v>
      </c>
      <c r="I23" s="34">
        <f t="shared" si="0"/>
        <v>99.418268984820926</v>
      </c>
    </row>
    <row r="24" spans="4:9" ht="15.75" thickBot="1">
      <c r="D24" s="7" t="s">
        <v>7</v>
      </c>
      <c r="E24" s="11">
        <f>SUM(E25)</f>
        <v>566.4</v>
      </c>
      <c r="F24" s="8">
        <f>SUM(F25)</f>
        <v>557.70000000000005</v>
      </c>
      <c r="G24" s="11">
        <f>SUM(G25)</f>
        <v>557.70000000000005</v>
      </c>
      <c r="H24" s="33">
        <f>SUM(G24/E24*100)</f>
        <v>98.463983050847474</v>
      </c>
      <c r="I24" s="34">
        <f t="shared" si="0"/>
        <v>100</v>
      </c>
    </row>
    <row r="25" spans="4:9" ht="39.75" thickBot="1">
      <c r="D25" s="12" t="s">
        <v>8</v>
      </c>
      <c r="E25" s="13">
        <v>566.4</v>
      </c>
      <c r="F25" s="15">
        <v>557.70000000000005</v>
      </c>
      <c r="G25" s="13">
        <v>557.70000000000005</v>
      </c>
      <c r="H25" s="33">
        <f t="shared" ref="H25:H28" si="1">SUM(G25/E25*100)</f>
        <v>98.463983050847474</v>
      </c>
      <c r="I25" s="34">
        <f t="shared" si="0"/>
        <v>100</v>
      </c>
    </row>
    <row r="26" spans="4:9" ht="26.25" thickBot="1">
      <c r="D26" s="16" t="s">
        <v>9</v>
      </c>
      <c r="E26" s="11">
        <f>SUM(E27:E29)</f>
        <v>36.6</v>
      </c>
      <c r="F26" s="11">
        <f>SUM(F27:F29)</f>
        <v>32</v>
      </c>
      <c r="G26" s="11">
        <f>SUM(G27:G29)</f>
        <v>32</v>
      </c>
      <c r="H26" s="33">
        <f t="shared" si="1"/>
        <v>87.431693989071036</v>
      </c>
      <c r="I26" s="34">
        <f t="shared" si="0"/>
        <v>100</v>
      </c>
    </row>
    <row r="27" spans="4:9" ht="15.75" thickBot="1">
      <c r="D27" s="26" t="s">
        <v>35</v>
      </c>
      <c r="E27" s="13">
        <v>4.2</v>
      </c>
      <c r="F27" s="13">
        <v>0</v>
      </c>
      <c r="G27" s="13">
        <v>0</v>
      </c>
      <c r="H27" s="33">
        <f t="shared" si="1"/>
        <v>0</v>
      </c>
      <c r="I27" s="34">
        <v>0</v>
      </c>
    </row>
    <row r="28" spans="4:9" ht="15.75" thickBot="1">
      <c r="D28" s="26" t="s">
        <v>36</v>
      </c>
      <c r="E28" s="13">
        <v>32.4</v>
      </c>
      <c r="F28" s="13">
        <v>32</v>
      </c>
      <c r="G28" s="13">
        <v>32</v>
      </c>
      <c r="H28" s="33">
        <f t="shared" si="1"/>
        <v>98.765432098765444</v>
      </c>
      <c r="I28" s="34">
        <f t="shared" si="0"/>
        <v>100</v>
      </c>
    </row>
    <row r="29" spans="4:9" ht="51.75" thickBot="1">
      <c r="D29" s="17" t="s">
        <v>10</v>
      </c>
      <c r="E29" s="13">
        <v>0</v>
      </c>
      <c r="F29" s="15">
        <v>0</v>
      </c>
      <c r="G29" s="13">
        <v>0</v>
      </c>
      <c r="H29" s="36">
        <v>0</v>
      </c>
      <c r="I29" s="34">
        <v>0</v>
      </c>
    </row>
    <row r="30" spans="4:9" ht="15.75" thickBot="1">
      <c r="D30" s="16" t="s">
        <v>11</v>
      </c>
      <c r="E30" s="11">
        <f>SUM(E31)</f>
        <v>7655</v>
      </c>
      <c r="F30" s="11">
        <f>SUM(F31)</f>
        <v>15846.4</v>
      </c>
      <c r="G30" s="18">
        <f>SUM(G31)</f>
        <v>15846.4</v>
      </c>
      <c r="H30" s="33">
        <f>SUM(G30/E30*100)</f>
        <v>207.00718484650557</v>
      </c>
      <c r="I30" s="34">
        <f t="shared" si="0"/>
        <v>100</v>
      </c>
    </row>
    <row r="31" spans="4:9" ht="15.75" thickBot="1">
      <c r="D31" s="17" t="s">
        <v>12</v>
      </c>
      <c r="E31" s="13">
        <v>7655</v>
      </c>
      <c r="F31" s="15">
        <v>15846.4</v>
      </c>
      <c r="G31" s="13">
        <v>15846.4</v>
      </c>
      <c r="H31" s="33">
        <f t="shared" ref="H31:H46" si="2">SUM(G31/E31*100)</f>
        <v>207.00718484650557</v>
      </c>
      <c r="I31" s="34">
        <f t="shared" si="0"/>
        <v>100</v>
      </c>
    </row>
    <row r="32" spans="4:9" ht="15.75" thickBot="1">
      <c r="D32" s="10" t="s">
        <v>13</v>
      </c>
      <c r="E32" s="11">
        <f>SUM(E33+E34)</f>
        <v>4591.1000000000004</v>
      </c>
      <c r="F32" s="11">
        <f>SUM(F33:F34)</f>
        <v>5012</v>
      </c>
      <c r="G32" s="11">
        <f>SUM(G33:G34)</f>
        <v>4919.2000000000007</v>
      </c>
      <c r="H32" s="33">
        <f t="shared" si="2"/>
        <v>107.14643549476162</v>
      </c>
      <c r="I32" s="34">
        <f t="shared" si="0"/>
        <v>98.148443735035926</v>
      </c>
    </row>
    <row r="33" spans="4:9" ht="15.75" thickBot="1">
      <c r="D33" s="19" t="s">
        <v>14</v>
      </c>
      <c r="E33" s="13">
        <v>1412.8</v>
      </c>
      <c r="F33" s="13">
        <v>2180.9</v>
      </c>
      <c r="G33" s="13">
        <v>2180.9</v>
      </c>
      <c r="H33" s="33">
        <f t="shared" si="2"/>
        <v>154.36721404303512</v>
      </c>
      <c r="I33" s="34">
        <f t="shared" si="0"/>
        <v>100</v>
      </c>
    </row>
    <row r="34" spans="4:9" ht="15.75" thickBot="1">
      <c r="D34" s="12" t="s">
        <v>15</v>
      </c>
      <c r="E34" s="20">
        <v>3178.3</v>
      </c>
      <c r="F34" s="15">
        <v>2831.1</v>
      </c>
      <c r="G34" s="13">
        <v>2738.3</v>
      </c>
      <c r="H34" s="33">
        <f t="shared" si="2"/>
        <v>86.156121196866252</v>
      </c>
      <c r="I34" s="34">
        <f t="shared" si="0"/>
        <v>96.72212214333652</v>
      </c>
    </row>
    <row r="35" spans="4:9" ht="15.75" thickBot="1">
      <c r="D35" s="7" t="s">
        <v>16</v>
      </c>
      <c r="E35" s="11">
        <f>SUM(E36)</f>
        <v>92.3</v>
      </c>
      <c r="F35" s="11">
        <f>SUM(F36)</f>
        <v>66.3</v>
      </c>
      <c r="G35" s="11">
        <f>SUM(G36)</f>
        <v>62</v>
      </c>
      <c r="H35" s="33">
        <f t="shared" si="2"/>
        <v>67.172264355362955</v>
      </c>
      <c r="I35" s="34">
        <f t="shared" si="0"/>
        <v>93.51432880844645</v>
      </c>
    </row>
    <row r="36" spans="4:9" ht="26.25" thickBot="1">
      <c r="D36" s="17" t="s">
        <v>17</v>
      </c>
      <c r="E36" s="13">
        <v>92.3</v>
      </c>
      <c r="F36" s="15">
        <v>66.3</v>
      </c>
      <c r="G36" s="15">
        <v>62</v>
      </c>
      <c r="H36" s="33">
        <f t="shared" si="2"/>
        <v>67.172264355362955</v>
      </c>
      <c r="I36" s="34">
        <f t="shared" si="0"/>
        <v>93.51432880844645</v>
      </c>
    </row>
    <row r="37" spans="4:9" ht="27" thickBot="1">
      <c r="D37" s="7" t="s">
        <v>18</v>
      </c>
      <c r="E37" s="18">
        <f>SUM(E38)</f>
        <v>8840.9</v>
      </c>
      <c r="F37" s="11">
        <f>SUM(F38)</f>
        <v>11056.5</v>
      </c>
      <c r="G37" s="11">
        <f>SUM(G38)</f>
        <v>10857</v>
      </c>
      <c r="H37" s="33">
        <f t="shared" si="2"/>
        <v>122.80423938739268</v>
      </c>
      <c r="I37" s="34">
        <f t="shared" si="0"/>
        <v>98.195631528964867</v>
      </c>
    </row>
    <row r="38" spans="4:9" ht="15.75" thickBot="1">
      <c r="D38" s="19" t="s">
        <v>19</v>
      </c>
      <c r="E38" s="13">
        <v>8840.9</v>
      </c>
      <c r="F38" s="13">
        <v>11056.5</v>
      </c>
      <c r="G38" s="13">
        <v>10857</v>
      </c>
      <c r="H38" s="33">
        <f t="shared" si="2"/>
        <v>122.80423938739268</v>
      </c>
      <c r="I38" s="34">
        <f t="shared" si="0"/>
        <v>98.195631528964867</v>
      </c>
    </row>
    <row r="39" spans="4:9" ht="15.75" thickBot="1">
      <c r="D39" s="10" t="s">
        <v>20</v>
      </c>
      <c r="E39" s="11">
        <f>SUM(E40)</f>
        <v>418.2</v>
      </c>
      <c r="F39" s="18">
        <f>SUM(F40)</f>
        <v>375.3</v>
      </c>
      <c r="G39" s="11">
        <f>SUM(G40)</f>
        <v>375.3</v>
      </c>
      <c r="H39" s="33">
        <f t="shared" si="2"/>
        <v>89.741750358680065</v>
      </c>
      <c r="I39" s="34">
        <f t="shared" si="0"/>
        <v>100</v>
      </c>
    </row>
    <row r="40" spans="4:9" ht="15.75" thickBot="1">
      <c r="D40" s="19" t="s">
        <v>21</v>
      </c>
      <c r="E40" s="13">
        <v>418.2</v>
      </c>
      <c r="F40" s="22">
        <v>375.3</v>
      </c>
      <c r="G40" s="22">
        <v>375.3</v>
      </c>
      <c r="H40" s="33">
        <f t="shared" si="2"/>
        <v>89.741750358680065</v>
      </c>
      <c r="I40" s="34">
        <f t="shared" si="0"/>
        <v>100</v>
      </c>
    </row>
    <row r="41" spans="4:9" ht="15.75" thickBot="1">
      <c r="D41" s="16" t="s">
        <v>22</v>
      </c>
      <c r="E41" s="11">
        <f>SUM(E42)</f>
        <v>93</v>
      </c>
      <c r="F41" s="18">
        <f>SUM(F42)</f>
        <v>79.400000000000006</v>
      </c>
      <c r="G41" s="18">
        <f>SUM(G42)</f>
        <v>69.599999999999994</v>
      </c>
      <c r="H41" s="33">
        <f t="shared" si="2"/>
        <v>74.838709677419345</v>
      </c>
      <c r="I41" s="34">
        <f t="shared" si="0"/>
        <v>87.65743073047858</v>
      </c>
    </row>
    <row r="42" spans="4:9" ht="15.75" thickBot="1">
      <c r="D42" s="17" t="s">
        <v>23</v>
      </c>
      <c r="E42" s="13">
        <v>93</v>
      </c>
      <c r="F42" s="21">
        <v>79.400000000000006</v>
      </c>
      <c r="G42" s="22">
        <v>69.599999999999994</v>
      </c>
      <c r="H42" s="33">
        <f t="shared" si="2"/>
        <v>74.838709677419345</v>
      </c>
      <c r="I42" s="34">
        <f t="shared" si="0"/>
        <v>87.65743073047858</v>
      </c>
    </row>
    <row r="43" spans="4:9" ht="15.75" thickBot="1">
      <c r="D43" s="7" t="s">
        <v>34</v>
      </c>
      <c r="E43" s="11">
        <v>10</v>
      </c>
      <c r="F43" s="27">
        <v>0</v>
      </c>
      <c r="G43" s="28">
        <v>0</v>
      </c>
      <c r="H43" s="33">
        <f t="shared" si="2"/>
        <v>0</v>
      </c>
      <c r="I43" s="34">
        <v>0</v>
      </c>
    </row>
    <row r="44" spans="4:9" ht="27" thickBot="1">
      <c r="D44" s="7" t="s">
        <v>24</v>
      </c>
      <c r="E44" s="11">
        <f>SUM(E45)</f>
        <v>587.1</v>
      </c>
      <c r="F44" s="18">
        <f>SUM(F45)</f>
        <v>667.7</v>
      </c>
      <c r="G44" s="11">
        <f>SUM(G45)</f>
        <v>667.7</v>
      </c>
      <c r="H44" s="33">
        <f t="shared" si="2"/>
        <v>113.72849599727475</v>
      </c>
      <c r="I44" s="34">
        <f t="shared" si="0"/>
        <v>100</v>
      </c>
    </row>
    <row r="45" spans="4:9" ht="32.25" customHeight="1" thickBot="1">
      <c r="D45" s="12" t="s">
        <v>25</v>
      </c>
      <c r="E45" s="13">
        <v>587.1</v>
      </c>
      <c r="F45" s="14">
        <v>667.7</v>
      </c>
      <c r="G45" s="13">
        <v>667.7</v>
      </c>
      <c r="H45" s="33">
        <f t="shared" si="2"/>
        <v>113.72849599727475</v>
      </c>
      <c r="I45" s="34">
        <f t="shared" si="0"/>
        <v>100</v>
      </c>
    </row>
    <row r="46" spans="4:9" ht="15.75" thickBot="1">
      <c r="D46" s="10" t="s">
        <v>26</v>
      </c>
      <c r="E46" s="11">
        <f>SUM(E12+E24+E26+E30+E32+E35+E37+E39+E41+E43+E44)</f>
        <v>43213.5</v>
      </c>
      <c r="F46" s="11">
        <f>SUM(F12+F24+F26+F30+F32+F35+F37+F39+F41+F44)</f>
        <v>54305.5</v>
      </c>
      <c r="G46" s="18">
        <f>SUM(G12+G24+G26+G30+G32+G35+G37+G39+G41+G44)</f>
        <v>53908.999999999993</v>
      </c>
      <c r="H46" s="33">
        <f t="shared" si="2"/>
        <v>124.75036736205118</v>
      </c>
      <c r="I46" s="34">
        <f t="shared" si="0"/>
        <v>99.269871375827478</v>
      </c>
    </row>
    <row r="47" spans="4:9" ht="18.75">
      <c r="D47" s="3"/>
    </row>
    <row r="48" spans="4:9">
      <c r="D48" t="s">
        <v>39</v>
      </c>
      <c r="H48" s="62" t="s">
        <v>40</v>
      </c>
      <c r="I48" s="62"/>
    </row>
    <row r="50" spans="4:9">
      <c r="D50" t="s">
        <v>41</v>
      </c>
      <c r="H50" s="62" t="s">
        <v>42</v>
      </c>
      <c r="I50" s="62"/>
    </row>
  </sheetData>
  <mergeCells count="18">
    <mergeCell ref="H48:I48"/>
    <mergeCell ref="H50:I50"/>
    <mergeCell ref="A8:L8"/>
    <mergeCell ref="D20:D22"/>
    <mergeCell ref="E20:E22"/>
    <mergeCell ref="F20:F22"/>
    <mergeCell ref="G20:G22"/>
    <mergeCell ref="H20:H22"/>
    <mergeCell ref="D13:D15"/>
    <mergeCell ref="E13:E15"/>
    <mergeCell ref="F13:F15"/>
    <mergeCell ref="G13:G15"/>
    <mergeCell ref="H13:H15"/>
    <mergeCell ref="D16:D18"/>
    <mergeCell ref="E16:E18"/>
    <mergeCell ref="F16:F18"/>
    <mergeCell ref="G16:G18"/>
    <mergeCell ref="H16:H18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2018-03-21T13:51:15Z</dcterms:modified>
</cp:coreProperties>
</file>